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workbookProtection workbookPassword="CF57" lockStructure="1"/>
  <bookViews>
    <workbookView xWindow="51585" yWindow="1200" windowWidth="25725" windowHeight="15480" tabRatio="915" activeTab="2"/>
  </bookViews>
  <sheets>
    <sheet name="Instructions" sheetId="1" r:id="rId1"/>
    <sheet name="Introduction" sheetId="2" r:id="rId2"/>
    <sheet name="Grantmaking System" sheetId="14" r:id="rId3"/>
  </sheets>
  <definedNames>
    <definedName name="_xlnm._FilterDatabase" localSheetId="2" hidden="1">'Grantmaking System'!$A$4:$N$57</definedName>
    <definedName name="Responses">#REF!</definedName>
  </definedNames>
  <calcPr calcId="145621" concurrentCalc="0"/>
  <customWorkbookViews>
    <customWorkbookView name="COT - Personal View" guid="{EB604F6B-70B7-4107-9675-45C96C302F0C}" mergeInterval="0" personalView="1" maximized="1" windowWidth="1280" windowHeight="799" tabRatio="915" activeSheetId="1" showComments="commIndAndComment"/>
    <customWorkbookView name="Kyle Olsen - Personal View" guid="{C0A0D156-6AF0-431C-A73B-179A3274175B}" mergeInterval="0" personalView="1" maximized="1" windowWidth="1280" windowHeight="838" tabRatio="924" activeSheetId="13" showComments="commIndAndComment"/>
    <customWorkbookView name="acking - Personal View" guid="{2E9FB84B-B2DF-4BE6-9396-99CEBE06D9AA}" mergeInterval="0" personalView="1" maximized="1" windowWidth="1362" windowHeight="502" tabRatio="915" activeSheetId="1"/>
    <customWorkbookView name="Amy Berg - Personal View" guid="{0146748D-398C-47B0-A7D7-9FD26554AB62}" mergeInterval="0" personalView="1" maximized="1" windowWidth="1157" windowHeight="502" tabRatio="915" activeSheetId="3"/>
    <customWorkbookView name="Don Ivancic - Personal View" guid="{76544E98-6EFF-4D4B-9050-385BE52DCBEC}" mergeInterval="0" personalView="1" maximized="1" xWindow="1" yWindow="1" windowWidth="1280" windowHeight="836" tabRatio="915" activeSheetId="10" showComments="commIndAndComment"/>
    <customWorkbookView name="IG02016 - Personal View" guid="{7D069A69-3295-43AE-A8DF-DB133A7AB4C9}" mergeInterval="0" personalView="1" maximized="1" xWindow="1" yWindow="1" windowWidth="1436" windowHeight="574" tabRatio="915" activeSheetId="11"/>
    <customWorkbookView name="Windows User - Personal View" guid="{FC72721D-299B-44C8-A7E3-4AABDB0ED859}" mergeInterval="0" personalView="1" maximized="1" xWindow="1" yWindow="1" windowWidth="1280" windowHeight="794" tabRatio="831" activeSheetId="11"/>
    <customWorkbookView name="ko - Personal View" guid="{D5F3FB9E-C56C-43F7-891A-EAE785ACDC7F}" mergeInterval="0" personalView="1" maximized="1" xWindow="1" yWindow="1" windowWidth="1280" windowHeight="797" tabRatio="915" activeSheetId="7" showComments="commIndAndComment"/>
    <customWorkbookView name="acberg - Personal View" guid="{E4203549-9B4C-42A5-B1CC-3AB8A00AAA78}" mergeInterval="0" personalView="1" maximized="1" xWindow="1" yWindow="1" windowWidth="1676" windowHeight="789" tabRatio="915" activeSheetId="7" showComments="commIndAndComment"/>
    <customWorkbookView name="ig02397 - Personal View" guid="{9A1A2378-1161-4FC7-B5A6-80BBA222A91C}" mergeInterval="0" personalView="1" maximized="1" windowWidth="1916" windowHeight="736" tabRatio="926" activeSheetId="8" showComments="commIndAndComment"/>
    <customWorkbookView name="Amber Crawford - Personal View" guid="{ED1AFE5D-1B8A-46A8-B3BF-938119A7896D}" mergeInterval="0" personalView="1" maximized="1" windowWidth="1280" windowHeight="799" tabRatio="915" activeSheetId="1"/>
    <customWorkbookView name="ig02391 - Personal View" guid="{9489ECB9-6AF7-4E86-960C-9AF511C09B94}" mergeInterval="0" personalView="1" maximized="1" windowWidth="1280" windowHeight="769" tabRatio="915" activeSheetId="5"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73" i="14" l="1"/>
  <c r="I6" i="14"/>
  <c r="I24" i="14"/>
  <c r="I25" i="14"/>
  <c r="I73" i="14"/>
  <c r="I74" i="14"/>
  <c r="D76" i="14"/>
  <c r="F74" i="14"/>
  <c r="D77" i="14"/>
  <c r="I76" i="14"/>
  <c r="K5" i="14"/>
  <c r="I52" i="14"/>
  <c r="H74" i="14"/>
  <c r="G6" i="14"/>
  <c r="G7" i="14"/>
  <c r="G8" i="14"/>
  <c r="G9" i="14"/>
  <c r="G10" i="14"/>
  <c r="G11" i="14"/>
  <c r="G24" i="14"/>
  <c r="G74" i="14"/>
  <c r="I72" i="14"/>
  <c r="I71" i="14"/>
  <c r="I70" i="14"/>
  <c r="I68" i="14"/>
  <c r="I67" i="14"/>
  <c r="I66" i="14"/>
  <c r="I65" i="14"/>
  <c r="I64" i="14"/>
  <c r="I63" i="14"/>
  <c r="I62" i="14"/>
  <c r="I61" i="14"/>
  <c r="I60" i="14"/>
  <c r="I59" i="14"/>
  <c r="I58" i="14"/>
  <c r="I57" i="14"/>
  <c r="I56" i="14"/>
  <c r="I55" i="14"/>
  <c r="I54"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3" i="14"/>
  <c r="I22" i="14"/>
  <c r="I21" i="14"/>
  <c r="I20" i="14"/>
  <c r="I19" i="14"/>
  <c r="I18" i="14"/>
  <c r="I17" i="14"/>
  <c r="I16" i="14"/>
  <c r="I15" i="14"/>
  <c r="I14" i="14"/>
  <c r="I13" i="14"/>
  <c r="I12" i="14"/>
  <c r="I11" i="14"/>
  <c r="I10" i="14"/>
  <c r="I9" i="14"/>
  <c r="I8" i="14"/>
  <c r="I7" i="14"/>
  <c r="G61" i="14"/>
  <c r="G72" i="14"/>
  <c r="G71" i="14"/>
  <c r="G70" i="14"/>
  <c r="G68" i="14"/>
  <c r="G67" i="14"/>
  <c r="G66" i="14"/>
  <c r="G65" i="14"/>
  <c r="G64" i="14"/>
  <c r="G63" i="14"/>
  <c r="G62" i="14"/>
  <c r="G60" i="14"/>
  <c r="G59" i="14"/>
  <c r="G58" i="14"/>
  <c r="G57" i="14"/>
  <c r="G56" i="14"/>
  <c r="G55" i="14"/>
  <c r="G54"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5" i="14"/>
  <c r="G23" i="14"/>
  <c r="G22" i="14"/>
  <c r="G21" i="14"/>
  <c r="G20" i="14"/>
  <c r="G19" i="14"/>
  <c r="G18" i="14"/>
  <c r="G17" i="14"/>
  <c r="G16" i="14"/>
  <c r="G15" i="14"/>
  <c r="G14" i="14"/>
  <c r="G13" i="14"/>
  <c r="G12" i="14"/>
  <c r="A57" i="14"/>
  <c r="A56" i="14"/>
  <c r="A6" i="14"/>
  <c r="A7" i="14"/>
  <c r="A8" i="14"/>
  <c r="A9" i="14"/>
  <c r="A10" i="14"/>
  <c r="A11" i="14"/>
  <c r="A12" i="14"/>
  <c r="A13" i="14"/>
  <c r="A14" i="14"/>
  <c r="A15" i="14"/>
  <c r="A16" i="14"/>
  <c r="A17" i="14"/>
  <c r="A18" i="14"/>
  <c r="A19" i="14"/>
  <c r="A20" i="14"/>
  <c r="A21" i="14"/>
  <c r="A22" i="14"/>
  <c r="A23" i="14"/>
  <c r="A24" i="14"/>
  <c r="A25" i="14"/>
  <c r="A27" i="14"/>
  <c r="A28" i="14"/>
  <c r="A29" i="14"/>
  <c r="A30" i="14"/>
  <c r="A31" i="14"/>
  <c r="A32" i="14"/>
  <c r="A33" i="14"/>
  <c r="A34" i="14"/>
  <c r="A35" i="14"/>
  <c r="A36" i="14"/>
  <c r="A37" i="14"/>
  <c r="A38" i="14"/>
  <c r="A39" i="14"/>
  <c r="A40" i="14"/>
  <c r="A41" i="14"/>
  <c r="A42" i="14"/>
  <c r="L5" i="14"/>
  <c r="A43" i="14"/>
  <c r="A44" i="14"/>
  <c r="A45" i="14"/>
  <c r="A46" i="14"/>
  <c r="A47" i="14"/>
  <c r="A48" i="14"/>
  <c r="A49" i="14"/>
  <c r="A50" i="14"/>
  <c r="A51" i="14"/>
  <c r="A52" i="14"/>
  <c r="A54" i="14"/>
  <c r="A55" i="14"/>
  <c r="A58" i="14"/>
  <c r="A59" i="14"/>
  <c r="A60" i="14"/>
  <c r="A61" i="14"/>
  <c r="A62" i="14"/>
  <c r="A63" i="14"/>
  <c r="A64" i="14"/>
  <c r="A65" i="14"/>
  <c r="A66" i="14"/>
  <c r="A67" i="14"/>
  <c r="A68" i="14"/>
  <c r="A70" i="14"/>
  <c r="A71" i="14"/>
  <c r="A72" i="14"/>
  <c r="A73" i="14"/>
</calcChain>
</file>

<file path=xl/sharedStrings.xml><?xml version="1.0" encoding="utf-8"?>
<sst xmlns="http://schemas.openxmlformats.org/spreadsheetml/2006/main" count="335" uniqueCount="130">
  <si>
    <t>Req Class</t>
  </si>
  <si>
    <t>Business Requirement</t>
  </si>
  <si>
    <t>D</t>
  </si>
  <si>
    <t>Organization of this Excel Spreadsheet</t>
  </si>
  <si>
    <t>Key to Values in the Req Class Column</t>
  </si>
  <si>
    <t>SF</t>
  </si>
  <si>
    <t>CF</t>
  </si>
  <si>
    <t>NA</t>
  </si>
  <si>
    <t xml:space="preserve">Not Available - Cannot meet requirement
</t>
  </si>
  <si>
    <t>Introduction</t>
  </si>
  <si>
    <t>Instructions for completing the Excel Spreadsheet Content</t>
  </si>
  <si>
    <t>NO COSTS ARE TO BE INCLUDED IN THIS SCHEDULE.  IF THEY ARE INCLUDED, THIS WILL BE CAUSE FOR  DISQUALIFICATION OF POTENTIAL VENDORS.</t>
  </si>
  <si>
    <t>M</t>
  </si>
  <si>
    <t>Respondent Response</t>
  </si>
  <si>
    <r>
      <t xml:space="preserve">Do </t>
    </r>
    <r>
      <rPr>
        <b/>
        <u/>
        <sz val="12"/>
        <color theme="1"/>
        <rFont val="Arial"/>
        <family val="2"/>
      </rPr>
      <t>NOT</t>
    </r>
    <r>
      <rPr>
        <b/>
        <sz val="12"/>
        <color theme="1"/>
        <rFont val="Arial"/>
        <family val="2"/>
      </rPr>
      <t xml:space="preserve"> Include Cost Data Within Your Response to This Excel Spreadsheet</t>
    </r>
  </si>
  <si>
    <t>Requirement Classifications Values</t>
  </si>
  <si>
    <r>
      <t xml:space="preserve">Mandatory - The solution </t>
    </r>
    <r>
      <rPr>
        <u/>
        <sz val="10"/>
        <color theme="1"/>
        <rFont val="Arial"/>
        <family val="2"/>
      </rPr>
      <t>must</t>
    </r>
    <r>
      <rPr>
        <sz val="10"/>
        <color theme="1"/>
        <rFont val="Arial"/>
        <family val="2"/>
      </rPr>
      <t xml:space="preserve"> meet the requirements.</t>
    </r>
  </si>
  <si>
    <t>Desired - The feature is desirable, but the solution will not be downgraded if the feature is not included in the solution.</t>
  </si>
  <si>
    <t xml:space="preserve">Configuration Feature- the Solution uses programs, settings and parameters that are native to the proposed software solution.  The software, once configured, will continue to be compatible with future releases and upgrades of the system.
</t>
  </si>
  <si>
    <t>Standard Feature.  No configuration required.</t>
  </si>
  <si>
    <t>Maximum Value</t>
  </si>
  <si>
    <t>Code</t>
  </si>
  <si>
    <t>Code Description</t>
  </si>
  <si>
    <t>When responding to the RFQ,  complete the "Respondent Response" column with one of the values from the Respondent Response Values section (defined below). The maximum value that can be received for each allowed response can be found in the "Maximum Value" column.</t>
  </si>
  <si>
    <t>Respondent Response Values for Solution Module Requirements</t>
  </si>
  <si>
    <t>Weighting</t>
  </si>
  <si>
    <t>Max Points</t>
  </si>
  <si>
    <t>STATE USE ONLY</t>
  </si>
  <si>
    <t>-</t>
  </si>
  <si>
    <t>#</t>
  </si>
  <si>
    <t>CST</t>
  </si>
  <si>
    <t>Customized to State Specifications.  The Solution expands upon the programs, settings and parameters that are native to the proposed software solution.  Future release or upgrades of the software may not be compatible with the delivered solution.  Custom programming may be required before the Solution can be used with future releases and upgrades.</t>
  </si>
  <si>
    <t>The requirements within this Excel spreadsheet are identified as mandatory and desired specific system features.</t>
  </si>
  <si>
    <t xml:space="preserve"> </t>
  </si>
  <si>
    <t>Points Available</t>
  </si>
  <si>
    <t>Points Earned</t>
  </si>
  <si>
    <t>Respondents must also enter comments in the "Comments" column to provide information on why the specific response code was chosen.  
Respondents must submit a printed PDF copy of this Excel spreadsheet with technical responses.  A digital copy in Excel format should also be submitted with  technical responses.</t>
  </si>
  <si>
    <t>Allows state users to easily attach external documents to a grant record (grantees across multiple years and/or grant categories) and to easily and quickly view related records and data across records.</t>
  </si>
  <si>
    <t>Grant applicants may submit attachments of up to 10 digital images in jpeg format, no more than 300 dpi (1500 pixel max) OR video files of performance no longer than 30 minutes OR music files of performance not to exceed 40 minutes. System shall enable an authorized user to define the maximum file size.</t>
  </si>
  <si>
    <t>Virus scan or security feature(s) prevent malicious files from being uploaded onto the application or downloaded into the system.</t>
  </si>
  <si>
    <t>System supports prevention of duplicate registrants.  Specifically, system allows registration of an individual to be able to submit grant application(s) in the system, either as an unaffiliated individual or as an individual affiliated with an existing grantee organization.  The system should allow multiple registrations of unique individuals affiliated with a registered organization, but prevent duplicate registrations of individuals or organizations.</t>
  </si>
  <si>
    <t>Applicants can save application and return to it at a later point.</t>
  </si>
  <si>
    <t>System registration is simple, prevents duplicates and allows for quick and easy applicant ID and/or password recovery and/or reset by the applicant and/or the State.</t>
  </si>
  <si>
    <t>Lets state administrator(s) assign access to specific grants or categories to specific reviewers.</t>
  </si>
  <si>
    <t>Lets multiple reviewers each rate an application, with comments and numeric scores for up to 10 evaluation criteria per each application.</t>
  </si>
  <si>
    <t>Allows reviewers to see and review specified grant applications without navigating the full grants management interface.</t>
  </si>
  <si>
    <t>Supports different information or scoring schemes for different programs.</t>
  </si>
  <si>
    <t>Allows state users to insert mail-merge data into letters and other MSWord documents.</t>
  </si>
  <si>
    <t>Allows state users to send email through the system to a single individual or a group of people who meet particular criteria.</t>
  </si>
  <si>
    <t>Allows state users to set up and send automatic emails based on certain events.</t>
  </si>
  <si>
    <t>Allows state users to store copy of email correspondence associated with particular application records for reference and audit purposes.</t>
  </si>
  <si>
    <t>Lets grantees submit final progress report information through online data fields.</t>
  </si>
  <si>
    <t>Allows state users to create custom online final progress report form(s) without paying additional vendor fees.</t>
  </si>
  <si>
    <t>Supports evaluation metrics based on grantee groups or data fields identified by state users.</t>
  </si>
  <si>
    <t>Virtually all system data, including data entered into online applications, review forms, and grantee final reports, can be included in reports.</t>
  </si>
  <si>
    <t>Lets state users save reports they create or modify and quickly view favorite reports without navigating a much larger set.</t>
  </si>
  <si>
    <t>Report process is easy enough for casual users to run queries independently.</t>
  </si>
  <si>
    <t>Has at least two different interfaces to provide a simpler experience for users with different roles (applicants vs. reviewers vs. grantees vs State users).</t>
  </si>
  <si>
    <t>Records certain specific actions, including grant approvals, status changes and new grantee records in a system audit log.</t>
  </si>
  <si>
    <t>Includes configurable data dashboards for different types of users.</t>
  </si>
  <si>
    <t>Lets state users directly access all data stored within the database and export all data visible to users into another file format, such as .xls.</t>
  </si>
  <si>
    <t>Includes a robust back-up system to assure that State data will never be lost or inaccessible and that the State can download a copy of all its data at least quarterly.</t>
  </si>
  <si>
    <t>Intuitive to learn to use for non-IT professionals.</t>
  </si>
  <si>
    <t>Look customizable to include State branding.</t>
  </si>
  <si>
    <t>Designed for use on a variety of platforms, browsers and mobile devices, especially tablets or laptops.</t>
  </si>
  <si>
    <t>Solution works on all major internet browsers, including but not limited to, Internet Explorer, Chrome, Firefox and Safari.</t>
  </si>
  <si>
    <t>Solution is accessible for persons with disabilities as reflected by consistency with Web Content Accessibility Guidelines WCAG 2.0.</t>
  </si>
  <si>
    <t>System shall allow applicants who have previously provided qualifications information that is still valid to bypass prompts to re-enter the information.</t>
  </si>
  <si>
    <t>System shall maintain a complete history of and allow state users and grantees access/review their own records of qualifying and history of application/awards.</t>
  </si>
  <si>
    <t>System shall enable authorized state user to extend the application and review period for a grant.</t>
  </si>
  <si>
    <t>RFQ 31625-16005  Attachment D</t>
  </si>
  <si>
    <t>Grantsmaking System Functional and Technical Requirements</t>
  </si>
  <si>
    <t xml:space="preserve">Listed within this spreadsheet (and any associated documents) are the requirements for the Grantsmaking System solution to be deployed by the Tennessee Arts Commission. </t>
  </si>
  <si>
    <t>The purpose of this spreadsheet attachment is to outline the detailed functional and technical requirements for the Arts Grant making System for the Tennessee Arts Commission.</t>
  </si>
  <si>
    <r>
      <t xml:space="preserve">To improve efficiency and reduce costs for both applicants and the State, the Commission seeks to procure and deploy a fully online Software as a Service (SaaS) grants management system that incorporates applications submissions, upload of supporting materials, easy communications interfacing, flexible reports generation, remote reviewing capabilities, robust document retention and easy updates of what users see.  Additional specific requirements are detailed in the </t>
    </r>
    <r>
      <rPr>
        <b/>
        <i/>
        <sz val="10"/>
        <color theme="1"/>
        <rFont val="Arial"/>
        <family val="2"/>
      </rPr>
      <t>pro forma</t>
    </r>
    <r>
      <rPr>
        <b/>
        <sz val="10"/>
        <color theme="1"/>
        <rFont val="Arial"/>
        <family val="2"/>
      </rPr>
      <t xml:space="preserve"> contract, Attachment H.  The system should be ready to accept applications for all FY17 grant programs as of October 15, 2016.</t>
    </r>
  </si>
  <si>
    <t>System Characteristics</t>
  </si>
  <si>
    <t>Collects grant application information online in a variety of grant categories and allows for easy viewing by all users.   Application fields can include file uploads, checkboxes, and text fields.</t>
  </si>
  <si>
    <t>Can capture, store and track individual grant applicant files by project name, request amount, organization, program, physical location, House, Senate &amp; Congressional district numbers, system-generated unique sequential application ID #, funding source, state unique vendor ID#, funding year and other grant-specific data fields with all information for each grant project linked together through its entire lifecycle.   Tracks amount requested, awarded and expended for every grant by funding source.</t>
  </si>
  <si>
    <t>Automatically pulls data from online applications into the core grants management system—no download or upload of data files is required.</t>
  </si>
  <si>
    <t>Links to outside database to accurately auto-populate U.S. Congressional and State of TN House and Senate districts for each grant applicant organization.</t>
  </si>
  <si>
    <t>Stores final progress report information submitted upon completion of grant activities by grantees in multiple data fields.</t>
  </si>
  <si>
    <t>System shall enable users to spell check any text fields against a standard dictionary</t>
  </si>
  <si>
    <t>System shall provide US Postal service format for physical and mailing address.</t>
  </si>
  <si>
    <t>State User Requirements</t>
  </si>
  <si>
    <t>Allows state users to customize online forms with logo and adjust character or word counts for all fields in online forms and displays prominently how many characters remain in a field.</t>
  </si>
  <si>
    <t>Allows state users to reopen online applications once they have been submitted if more information is required from the applicant.</t>
  </si>
  <si>
    <t>Allows state users to upload data into the grants making system for payments that have been made through the separate state ERP system from periodic excel reports from the state ERP system.  Data fields to be uploaded will include payment amount, date paid and state voucher #.</t>
  </si>
  <si>
    <t xml:space="preserve">System shall automatically generate email notice to designated groups of grant deadlines, and delinquent notices for documents not received within a user-defined time period. </t>
  </si>
  <si>
    <t>System shall maintain a history of changes made to grant applications, awards and accounts and allow authorized users to record reasons for changes.</t>
  </si>
  <si>
    <t>System shall allow all authorized users to track all notifications and correspondence.</t>
  </si>
  <si>
    <t xml:space="preserve">System shall allow users to search, sort, filter and view any data. </t>
  </si>
  <si>
    <t>System shall allow authorized users to search using “wild cards.”</t>
  </si>
  <si>
    <t xml:space="preserve">System shall prompt and instruct user to submit other required documentation during the application process. </t>
  </si>
  <si>
    <r>
      <t>Allows state users to</t>
    </r>
    <r>
      <rPr>
        <sz val="9"/>
        <rFont val="Arial"/>
        <family val="2"/>
      </rPr>
      <t xml:space="preserve"> open or close a grant category when the application season starts and closes so that applications cannot be submitted out-of-season.</t>
    </r>
  </si>
  <si>
    <t>Applicant/Grantee User Requirements</t>
  </si>
  <si>
    <t xml:space="preserve">System shall search and alert user when entity information already exists. If information  is found system shall display it and enable user to confirm. </t>
  </si>
  <si>
    <t>System shall provide applicant with email notification when grant is received.</t>
  </si>
  <si>
    <t>System shall provide an online, accessible wizard capability or other context-sensitive help to assist applicants in the application process.</t>
  </si>
  <si>
    <t>External Reviewer User Requirements</t>
  </si>
  <si>
    <t>Links to outside database to check current valid 501c3 status of applicants.</t>
  </si>
  <si>
    <t>Includes automated workflow for accomplishing or tracking key tasks, including staff review of applications for eligibility, accuracy and completeness; grant organization risk assessments completed by state users; assignment of grants to outside adjudicators; adjudicator reviews; grant award decisions and contract generation; email award notifications with attached contract document;  Title VI subgrantee training certification; contract return, including revised budget review, contract signature, scan, entry into state accounting system, return of counter-signed contract to grantee; payment request reviews; payments; final closeout report receipt; review; follow-up email if needed; closeout; monitoring.</t>
  </si>
  <si>
    <t>System will allow authorized users to update a help system for applicants and reviewers.</t>
  </si>
  <si>
    <t>Upon award of a grant, system supports submission by grantee of list of grantee employees who have completed Title VI non-discrimination annual training.  Organizations that submit applications in multiple grant categories should only have to submit the list once.  Grantees that have not submitted a Title VI training certification should not be able to submit a request for funds.</t>
  </si>
  <si>
    <t>Lets grantees submit online request for payment form with default information from the approved contract budget and corresponding fields for actual expenditures by line item.   Line item data is automatically summed.</t>
  </si>
  <si>
    <t>The system supports creation of an individual master file (“charter file” for nonprofits)  for each grantee organization that includes some information that does not change from year to year (EIN # or vendor ID#) and some information that could change from year to year (street address) but would default into applications in any new grant applications developed by the applicant.</t>
  </si>
  <si>
    <t>System shall support a process for handling cancelled grants to maintain the integrity of financial information and provide security against fraud.</t>
  </si>
  <si>
    <r>
      <t>Lets applicants view status online and easily view, print</t>
    </r>
    <r>
      <rPr>
        <sz val="10"/>
        <color rgb="FFFF0000"/>
        <rFont val="Arial"/>
        <family val="2"/>
      </rPr>
      <t xml:space="preserve"> </t>
    </r>
    <r>
      <rPr>
        <sz val="10"/>
        <color rgb="FF000000"/>
        <rFont val="Arial"/>
        <family val="2"/>
      </rPr>
      <t>or export</t>
    </r>
    <r>
      <rPr>
        <sz val="10"/>
        <color theme="1"/>
        <rFont val="Arial"/>
        <family val="2"/>
      </rPr>
      <t xml:space="preserve"> applications at any stage of the process. Printed or exported documents should reduce amount of unused text space.</t>
    </r>
  </si>
  <si>
    <t>System will enable users to create, modify and delete hyperlinks to internal and external documents, records, files or sites.</t>
  </si>
  <si>
    <t>External and/or internal reviewers can easily view, export and/or print full grant information (including attachments) or grant summaries.</t>
  </si>
  <si>
    <t>2 = Poor    4 = Fair     6 = Satisfactory     8 = Good     10 = Excellent</t>
  </si>
  <si>
    <t>1 = Poor    2 = Fair     3 = Satisfactory     4 = Good     5 = Excellent</t>
  </si>
  <si>
    <t>0 = Poor     1 =  Fair or Satisfactory     2 = Good or Excellent</t>
  </si>
  <si>
    <t>State Guidelines for Scoring Comments</t>
  </si>
  <si>
    <t>State Reviewer Scoring Descriptions Based on Respondent Comments</t>
  </si>
  <si>
    <t>The Evaluation Team, made up of three (3) or more State employees, will evaluate and score the response to each item, using the following whole number, raw point scale for scoring each item.  The Solicitation Coordinator will multiply the Item Score by the Evaluation Factor (indicating the relative emphasis of the item in the overall evaluation).  The resulting product will the item's raw, weighted score for purposes of calculating the section scores as indicated.</t>
  </si>
  <si>
    <r>
      <t xml:space="preserve">Listed below are the </t>
    </r>
    <r>
      <rPr>
        <b/>
        <u/>
        <sz val="10"/>
        <color theme="1"/>
        <rFont val="Arial"/>
        <family val="2"/>
      </rPr>
      <t>only</t>
    </r>
    <r>
      <rPr>
        <b/>
        <sz val="10"/>
        <color theme="1"/>
        <rFont val="Arial"/>
        <family val="2"/>
      </rPr>
      <t xml:space="preserve"> values acceptable in the Respondent Response Column in the Solution Module Requirements.                                      In the Comments section beside each feature and response, please provide information on why the specific response code was chosen.</t>
    </r>
  </si>
  <si>
    <t>Total Raw Weighted Score</t>
  </si>
  <si>
    <t>Item Score</t>
  </si>
  <si>
    <r>
      <t>Total Raw Weighted Score</t>
    </r>
    <r>
      <rPr>
        <sz val="12"/>
        <color theme="1"/>
        <rFont val="Arial"/>
        <family val="2"/>
      </rPr>
      <t xml:space="preserve"> (sum of the Raw Weighted Scores Above)</t>
    </r>
  </si>
  <si>
    <t xml:space="preserve">Total Raw Weighted  Score </t>
  </si>
  <si>
    <t>Maximum Possible Raw Weighted Score</t>
  </si>
  <si>
    <t>(maximum possible score)</t>
  </si>
  <si>
    <t>x 20</t>
  </si>
  <si>
    <t>Attachment D Section Score:</t>
  </si>
  <si>
    <t>Respondent Comments</t>
  </si>
  <si>
    <t>System shall enable state user to merge multiple entity records if duplicate records are discovered.</t>
  </si>
  <si>
    <t>Provides for an efficient interface for Requests for Funds form submitted by grantees to allow for TN Arts Commission staff review, approval and coding that can then be forwarded or accessed by the State Central Account staff to use as support for payment in the state’s accounting ERP, Edison, a PeopleSoft product.</t>
  </si>
  <si>
    <t>(i.e. 10 x the sum of the item weights above)</t>
  </si>
  <si>
    <t>Grant making Software Functional and Technical Requirements</t>
  </si>
  <si>
    <t xml:space="preserve">The Tennessee Arts Commission (TN Arts) cultivates the arts for the benefit of Tennesseans and their communities. For the fiscal year July 1, 2014 – June 30, 2015, the agency received 1,543 grant applications for $9 million and awarded 1,033 grants totaling $5.3 million.  Grant amounts range from $300 to $100,000.  A staff of 19 and multiple panels of expert adjudicators reviewed applications and awarded grants in 20+ separate grant categories.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</si>
</sst>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5"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9"/>
      <color theme="1"/>
      <name val="Arial"/>
      <family val="2"/>
    </font>
    <font>
      <b/>
      <sz val="10"/>
      <color rgb="FF000000"/>
      <name val="Arial"/>
      <family val="2"/>
    </font>
    <font>
      <b/>
      <sz val="10"/>
      <color theme="1"/>
      <name val="Arial"/>
      <family val="2"/>
    </font>
    <font>
      <sz val="10"/>
      <color rgb="FF000000"/>
      <name val="Arial"/>
      <family val="2"/>
    </font>
    <font>
      <sz val="10"/>
      <color theme="1"/>
      <name val="Calibri"/>
      <family val="2"/>
      <scheme val="minor"/>
    </font>
    <font>
      <sz val="10"/>
      <color rgb="FFFF0000"/>
      <name val="Arial"/>
      <family val="2"/>
    </font>
    <font>
      <b/>
      <sz val="10"/>
      <color theme="0"/>
      <name val="Arial"/>
      <family val="2"/>
    </font>
    <font>
      <b/>
      <u/>
      <sz val="10"/>
      <color theme="1"/>
      <name val="Arial"/>
      <family val="2"/>
    </font>
    <font>
      <sz val="10"/>
      <name val="Arial"/>
      <family val="2"/>
    </font>
    <font>
      <b/>
      <sz val="10"/>
      <color theme="1"/>
      <name val="Calibri"/>
      <family val="2"/>
      <scheme val="minor"/>
    </font>
    <font>
      <b/>
      <sz val="12"/>
      <color theme="1"/>
      <name val="Arial"/>
      <family val="2"/>
    </font>
    <font>
      <sz val="11"/>
      <color theme="1"/>
      <name val="Arial"/>
      <family val="2"/>
    </font>
    <font>
      <b/>
      <sz val="11"/>
      <color theme="1"/>
      <name val="Calibri"/>
      <family val="2"/>
      <scheme val="minor"/>
    </font>
    <font>
      <b/>
      <sz val="14"/>
      <color theme="1"/>
      <name val="Arial"/>
      <family val="2"/>
    </font>
    <font>
      <b/>
      <sz val="10"/>
      <name val="Arial"/>
      <family val="2"/>
    </font>
    <font>
      <b/>
      <sz val="18"/>
      <color rgb="FF3366CC"/>
      <name val="Arial"/>
      <family val="2"/>
    </font>
    <font>
      <sz val="14"/>
      <color theme="1"/>
      <name val="Arial"/>
      <family val="2"/>
    </font>
    <font>
      <b/>
      <u/>
      <sz val="12"/>
      <color theme="1"/>
      <name val="Arial"/>
      <family val="2"/>
    </font>
    <font>
      <u/>
      <sz val="10"/>
      <color theme="1"/>
      <name val="Arial"/>
      <family val="2"/>
    </font>
    <font>
      <sz val="18"/>
      <color theme="1"/>
      <name val="Arial"/>
      <family val="2"/>
    </font>
    <font>
      <b/>
      <sz val="14"/>
      <color theme="1"/>
      <name val="Calibri"/>
      <family val="2"/>
      <scheme val="minor"/>
    </font>
    <font>
      <b/>
      <sz val="12"/>
      <color theme="0"/>
      <name val="Arial"/>
      <family val="2"/>
    </font>
    <font>
      <b/>
      <sz val="9"/>
      <color theme="0"/>
      <name val="Arial"/>
      <family val="2"/>
    </font>
    <font>
      <sz val="10"/>
      <color rgb="FF000000"/>
      <name val="Times New Roman"/>
      <family val="1"/>
    </font>
    <font>
      <sz val="8"/>
      <name val="Arial"/>
      <family val="2"/>
    </font>
    <font>
      <u/>
      <sz val="10"/>
      <color theme="10"/>
      <name val="Arial"/>
      <family val="2"/>
    </font>
    <font>
      <u/>
      <sz val="10"/>
      <color theme="11"/>
      <name val="Arial"/>
      <family val="2"/>
    </font>
    <font>
      <b/>
      <i/>
      <sz val="10"/>
      <color theme="1"/>
      <name val="Arial"/>
      <family val="2"/>
    </font>
    <font>
      <sz val="9"/>
      <name val="Arial"/>
      <family val="2"/>
    </font>
    <font>
      <sz val="12"/>
      <color rgb="FFFF0000"/>
      <name val="Arial"/>
      <family val="2"/>
    </font>
    <font>
      <sz val="12"/>
      <color theme="1"/>
      <name val="Arial"/>
      <family val="2"/>
    </font>
  </fonts>
  <fills count="15">
    <fill>
      <patternFill patternType="none"/>
    </fill>
    <fill>
      <patternFill patternType="gray125"/>
    </fill>
    <fill>
      <patternFill patternType="solid">
        <fgColor rgb="FFDAEEF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FFFF99"/>
        <bgColor indexed="64"/>
      </patternFill>
    </fill>
    <fill>
      <patternFill patternType="solid">
        <fgColor theme="0" tint="-0.499984740745262"/>
        <bgColor indexed="64"/>
      </patternFill>
    </fill>
    <fill>
      <patternFill patternType="solid">
        <fgColor rgb="FFCCFFCC"/>
        <bgColor indexed="64"/>
      </patternFill>
    </fill>
    <fill>
      <patternFill patternType="solid">
        <fgColor rgb="FFCCCCFF"/>
        <bgColor indexed="64"/>
      </patternFill>
    </fill>
    <fill>
      <patternFill patternType="solid">
        <fgColor theme="9" tint="0.59999389629810485"/>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thin">
        <color theme="0"/>
      </left>
      <right style="thin">
        <color theme="0"/>
      </right>
      <top style="thin">
        <color theme="0"/>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auto="1"/>
      </left>
      <right style="medium">
        <color auto="1"/>
      </right>
      <top style="medium">
        <color auto="1"/>
      </top>
      <bottom style="thick">
        <color indexed="64"/>
      </bottom>
      <diagonal/>
    </border>
    <border>
      <left style="thick">
        <color indexed="64"/>
      </left>
      <right/>
      <top style="thick">
        <color indexed="64"/>
      </top>
      <bottom/>
      <diagonal/>
    </border>
    <border>
      <left/>
      <right/>
      <top/>
      <bottom style="thin">
        <color auto="1"/>
      </bottom>
      <diagonal/>
    </border>
    <border>
      <left/>
      <right/>
      <top style="thick">
        <color indexed="64"/>
      </top>
      <bottom style="thick">
        <color indexed="64"/>
      </bottom>
      <diagonal/>
    </border>
    <border>
      <left/>
      <right/>
      <top style="thick">
        <color indexed="64"/>
      </top>
      <bottom/>
      <diagonal/>
    </border>
    <border>
      <left/>
      <right/>
      <top/>
      <bottom style="thick">
        <color indexed="64"/>
      </bottom>
      <diagonal/>
    </border>
  </borders>
  <cellStyleXfs count="163">
    <xf numFmtId="0" fontId="0" fillId="0" borderId="0"/>
    <xf numFmtId="0" fontId="27" fillId="0" borderId="0"/>
    <xf numFmtId="0" fontId="2" fillId="0" borderId="0"/>
    <xf numFmtId="0" fontId="1" fillId="0" borderId="0"/>
    <xf numFmtId="43"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21">
    <xf numFmtId="0" fontId="0" fillId="0" borderId="0" xfId="0"/>
    <xf numFmtId="0" fontId="4" fillId="0" borderId="0" xfId="0" applyFont="1" applyAlignment="1">
      <alignment wrapText="1"/>
    </xf>
    <xf numFmtId="0" fontId="3" fillId="0" borderId="0" xfId="0" applyFont="1" applyBorder="1"/>
    <xf numFmtId="0" fontId="3" fillId="0" borderId="0" xfId="0" applyFont="1" applyAlignment="1">
      <alignment vertical="top" wrapText="1"/>
    </xf>
    <xf numFmtId="0" fontId="0" fillId="4" borderId="0" xfId="0" applyFill="1"/>
    <xf numFmtId="0" fontId="8" fillId="0" borderId="0" xfId="0" applyFont="1" applyBorder="1"/>
    <xf numFmtId="0" fontId="0" fillId="0" borderId="0" xfId="0" applyAlignment="1">
      <alignment wrapText="1"/>
    </xf>
    <xf numFmtId="0" fontId="15" fillId="0" borderId="0" xfId="0" applyFont="1"/>
    <xf numFmtId="0" fontId="8" fillId="0" borderId="0" xfId="0" applyFont="1" applyBorder="1" applyAlignment="1">
      <alignment wrapText="1"/>
    </xf>
    <xf numFmtId="0" fontId="6" fillId="0" borderId="0" xfId="0" applyFont="1" applyBorder="1" applyAlignment="1">
      <alignment horizontal="left" vertical="top" wrapText="1"/>
    </xf>
    <xf numFmtId="0" fontId="16" fillId="0" borderId="0" xfId="0" applyFont="1" applyAlignment="1">
      <alignment vertical="top"/>
    </xf>
    <xf numFmtId="0" fontId="13" fillId="0" borderId="0" xfId="0" applyFont="1" applyBorder="1" applyAlignment="1">
      <alignment vertical="top" wrapText="1"/>
    </xf>
    <xf numFmtId="0" fontId="13" fillId="0" borderId="0" xfId="0" applyFont="1" applyAlignment="1">
      <alignment vertical="top"/>
    </xf>
    <xf numFmtId="0" fontId="6" fillId="0" borderId="0" xfId="0" applyFont="1" applyAlignment="1">
      <alignment vertical="top"/>
    </xf>
    <xf numFmtId="0" fontId="3"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center" wrapText="1"/>
    </xf>
    <xf numFmtId="0" fontId="8" fillId="0" borderId="0" xfId="0" applyFont="1" applyBorder="1" applyAlignment="1">
      <alignment horizontal="left" vertical="center"/>
    </xf>
    <xf numFmtId="0" fontId="0" fillId="0" borderId="0" xfId="0" applyAlignment="1">
      <alignment horizontal="left" vertical="center"/>
    </xf>
    <xf numFmtId="0" fontId="17" fillId="0" borderId="0" xfId="0" applyFont="1" applyAlignment="1">
      <alignment horizontal="center" vertical="center" wrapText="1"/>
    </xf>
    <xf numFmtId="0" fontId="17" fillId="0" borderId="0" xfId="0" applyFont="1" applyBorder="1" applyAlignment="1">
      <alignment horizontal="center" vertical="top" wrapText="1"/>
    </xf>
    <xf numFmtId="0" fontId="13" fillId="0" borderId="0" xfId="0" applyFont="1" applyBorder="1" applyAlignment="1">
      <alignment horizontal="center"/>
    </xf>
    <xf numFmtId="0" fontId="0" fillId="0" borderId="0" xfId="0" applyAlignment="1">
      <alignment wrapText="1"/>
    </xf>
    <xf numFmtId="0" fontId="14" fillId="0" borderId="0" xfId="0" applyFont="1" applyFill="1" applyBorder="1" applyAlignment="1">
      <alignment vertical="top" wrapText="1"/>
    </xf>
    <xf numFmtId="0" fontId="14" fillId="4" borderId="7" xfId="0" applyFont="1" applyFill="1" applyBorder="1" applyAlignment="1">
      <alignment horizontal="center" vertical="top" wrapText="1"/>
    </xf>
    <xf numFmtId="0" fontId="17" fillId="0" borderId="5" xfId="0" applyFont="1" applyBorder="1" applyAlignment="1">
      <alignment horizontal="center" vertical="top" wrapText="1"/>
    </xf>
    <xf numFmtId="0" fontId="24" fillId="0" borderId="5" xfId="0" applyFont="1" applyBorder="1" applyAlignment="1">
      <alignment horizontal="center" vertical="top"/>
    </xf>
    <xf numFmtId="0" fontId="0" fillId="0" borderId="5" xfId="0" applyFont="1" applyBorder="1" applyAlignment="1">
      <alignment vertical="top" wrapText="1"/>
    </xf>
    <xf numFmtId="0" fontId="3" fillId="0" borderId="5" xfId="0" applyFont="1" applyBorder="1" applyAlignment="1">
      <alignment vertical="top" wrapText="1"/>
    </xf>
    <xf numFmtId="0" fontId="18" fillId="11" borderId="3" xfId="0" applyFont="1" applyFill="1" applyBorder="1" applyAlignment="1">
      <alignment horizontal="center" vertical="center" wrapText="1"/>
    </xf>
    <xf numFmtId="0" fontId="18" fillId="9" borderId="3" xfId="0" applyFont="1" applyFill="1" applyBorder="1" applyAlignment="1" applyProtection="1">
      <alignment horizontal="center" vertical="center" wrapText="1"/>
    </xf>
    <xf numFmtId="0" fontId="18" fillId="10" borderId="3" xfId="0" applyFont="1" applyFill="1" applyBorder="1" applyAlignment="1">
      <alignment horizontal="center" vertical="center" wrapText="1"/>
    </xf>
    <xf numFmtId="0" fontId="10" fillId="12" borderId="0" xfId="0" applyFont="1" applyFill="1" applyBorder="1" applyAlignment="1">
      <alignment horizontal="center" vertical="center" wrapText="1"/>
    </xf>
    <xf numFmtId="0" fontId="0" fillId="0" borderId="0" xfId="0" applyAlignment="1">
      <alignment wrapText="1"/>
    </xf>
    <xf numFmtId="0" fontId="3" fillId="3" borderId="5" xfId="0" applyFont="1" applyFill="1" applyBorder="1" applyAlignment="1">
      <alignment horizontal="center"/>
    </xf>
    <xf numFmtId="0" fontId="14" fillId="3" borderId="5" xfId="0" applyFont="1" applyFill="1" applyBorder="1" applyAlignment="1">
      <alignment horizontal="center" wrapText="1"/>
    </xf>
    <xf numFmtId="0" fontId="3" fillId="3" borderId="5" xfId="0" applyFont="1" applyFill="1" applyBorder="1" applyAlignment="1">
      <alignment horizontal="left"/>
    </xf>
    <xf numFmtId="0" fontId="0" fillId="0" borderId="0" xfId="0" applyAlignment="1">
      <alignment horizontal="left"/>
    </xf>
    <xf numFmtId="0" fontId="10" fillId="0" borderId="0" xfId="0" applyFont="1" applyFill="1" applyBorder="1" applyAlignment="1">
      <alignment vertical="center" wrapText="1"/>
    </xf>
    <xf numFmtId="0" fontId="26" fillId="0" borderId="0" xfId="0" applyFont="1" applyFill="1" applyBorder="1" applyAlignment="1">
      <alignment vertical="center" wrapText="1"/>
    </xf>
    <xf numFmtId="164" fontId="10" fillId="12" borderId="0" xfId="4" applyNumberFormat="1" applyFont="1" applyFill="1" applyBorder="1" applyAlignment="1">
      <alignment horizontal="center" vertical="center"/>
    </xf>
    <xf numFmtId="0" fontId="0" fillId="5"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0" xfId="0" applyAlignment="1">
      <alignment horizontal="center" vertical="center"/>
    </xf>
    <xf numFmtId="0" fontId="10" fillId="6" borderId="13" xfId="0" applyFont="1" applyFill="1" applyBorder="1" applyAlignment="1">
      <alignment horizontal="left" vertical="top" wrapText="1"/>
    </xf>
    <xf numFmtId="0" fontId="6" fillId="0" borderId="0" xfId="0" applyFont="1" applyAlignment="1">
      <alignment horizontal="left" vertical="center" wrapText="1"/>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7" fillId="6" borderId="13" xfId="0" applyFont="1" applyFill="1" applyBorder="1" applyAlignment="1">
      <alignment horizontal="center" vertical="top"/>
    </xf>
    <xf numFmtId="0" fontId="7" fillId="6" borderId="13" xfId="0" applyFont="1" applyFill="1" applyBorder="1" applyAlignment="1">
      <alignment horizontal="left" vertical="top"/>
    </xf>
    <xf numFmtId="0" fontId="6" fillId="6" borderId="11" xfId="0" applyFont="1" applyFill="1" applyBorder="1" applyAlignment="1">
      <alignment horizontal="center" vertical="center" wrapText="1"/>
    </xf>
    <xf numFmtId="0" fontId="6" fillId="6" borderId="11" xfId="0" applyFont="1" applyFill="1" applyBorder="1" applyAlignment="1" applyProtection="1">
      <alignment horizontal="center" vertical="center" wrapText="1"/>
    </xf>
    <xf numFmtId="0" fontId="7" fillId="0" borderId="15" xfId="0" applyFont="1" applyBorder="1" applyAlignment="1">
      <alignment horizontal="center" vertical="top"/>
    </xf>
    <xf numFmtId="0" fontId="12" fillId="11" borderId="15" xfId="0" applyFont="1" applyFill="1" applyBorder="1" applyAlignment="1">
      <alignment horizontal="center" vertical="top" wrapText="1"/>
    </xf>
    <xf numFmtId="0" fontId="9" fillId="11" borderId="15" xfId="0" applyFont="1" applyFill="1" applyBorder="1" applyAlignment="1">
      <alignment horizontal="center" vertical="top" wrapText="1"/>
    </xf>
    <xf numFmtId="0" fontId="12" fillId="9" borderId="15" xfId="0" applyFont="1" applyFill="1" applyBorder="1" applyAlignment="1" applyProtection="1">
      <alignment horizontal="center" vertical="top" wrapText="1"/>
    </xf>
    <xf numFmtId="0" fontId="18" fillId="10" borderId="15" xfId="0" applyFont="1" applyFill="1" applyBorder="1" applyAlignment="1">
      <alignment horizontal="center" vertical="top" wrapText="1"/>
    </xf>
    <xf numFmtId="0" fontId="6" fillId="0" borderId="0" xfId="0" applyFont="1" applyAlignment="1">
      <alignment vertical="center" wrapText="1"/>
    </xf>
    <xf numFmtId="0" fontId="7" fillId="0" borderId="16" xfId="0" applyFont="1" applyBorder="1" applyAlignment="1">
      <alignment horizontal="left" vertical="top"/>
    </xf>
    <xf numFmtId="0" fontId="7" fillId="0" borderId="16" xfId="0" applyFont="1" applyFill="1" applyBorder="1" applyAlignment="1">
      <alignment horizontal="left" vertical="top"/>
    </xf>
    <xf numFmtId="0" fontId="12" fillId="0" borderId="17" xfId="0" applyFont="1" applyFill="1" applyBorder="1" applyAlignment="1" applyProtection="1">
      <alignment horizontal="center" vertical="center" wrapText="1"/>
      <protection locked="0"/>
    </xf>
    <xf numFmtId="0" fontId="12" fillId="0" borderId="15" xfId="0" applyFont="1" applyBorder="1" applyAlignment="1">
      <alignment vertical="center" wrapText="1"/>
    </xf>
    <xf numFmtId="0" fontId="7" fillId="6" borderId="10" xfId="0" applyFont="1" applyFill="1" applyBorder="1" applyAlignment="1">
      <alignment horizontal="left" vertical="top"/>
    </xf>
    <xf numFmtId="0" fontId="10" fillId="6" borderId="15" xfId="0" applyFont="1" applyFill="1" applyBorder="1" applyAlignment="1">
      <alignment horizontal="left" vertical="top"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15" xfId="0" applyFont="1" applyFill="1" applyBorder="1" applyAlignment="1" applyProtection="1">
      <alignment horizontal="center" vertical="center" wrapText="1"/>
      <protection locked="0"/>
    </xf>
    <xf numFmtId="0" fontId="0" fillId="0" borderId="24" xfId="0" applyBorder="1"/>
    <xf numFmtId="0" fontId="12" fillId="14" borderId="15" xfId="0" applyFont="1" applyFill="1" applyBorder="1" applyAlignment="1">
      <alignment vertical="center" wrapText="1"/>
    </xf>
    <xf numFmtId="0" fontId="0" fillId="14" borderId="21" xfId="0" applyFill="1" applyBorder="1" applyAlignment="1">
      <alignment wrapText="1"/>
    </xf>
    <xf numFmtId="0" fontId="17" fillId="13" borderId="5" xfId="0" applyFont="1" applyFill="1" applyBorder="1" applyAlignment="1">
      <alignment horizontal="center" vertical="top" wrapText="1"/>
    </xf>
    <xf numFmtId="0" fontId="24" fillId="13" borderId="5" xfId="0" applyFont="1" applyFill="1" applyBorder="1" applyAlignment="1">
      <alignment horizontal="center" vertical="top"/>
    </xf>
    <xf numFmtId="0" fontId="0" fillId="13" borderId="5" xfId="0" applyFont="1" applyFill="1" applyBorder="1" applyAlignment="1">
      <alignment vertical="top" wrapText="1"/>
    </xf>
    <xf numFmtId="0" fontId="3" fillId="13" borderId="5" xfId="0" applyFont="1" applyFill="1" applyBorder="1" applyAlignment="1">
      <alignment vertical="top" wrapText="1"/>
    </xf>
    <xf numFmtId="0" fontId="0" fillId="0" borderId="15" xfId="0" applyBorder="1" applyAlignment="1" applyProtection="1">
      <alignment wrapText="1"/>
      <protection locked="0"/>
    </xf>
    <xf numFmtId="0" fontId="18" fillId="6" borderId="10" xfId="0" applyFont="1" applyFill="1" applyBorder="1" applyAlignment="1" applyProtection="1">
      <alignment horizontal="center" vertical="center" wrapText="1"/>
      <protection locked="0"/>
    </xf>
    <xf numFmtId="0" fontId="18" fillId="6" borderId="14" xfId="0" applyFont="1" applyFill="1" applyBorder="1" applyAlignment="1" applyProtection="1">
      <alignment horizontal="center" vertical="center" wrapText="1"/>
      <protection locked="0"/>
    </xf>
    <xf numFmtId="0" fontId="18" fillId="6" borderId="11" xfId="0" applyFont="1" applyFill="1" applyBorder="1" applyAlignment="1" applyProtection="1">
      <alignment horizontal="center" vertical="center" wrapText="1"/>
      <protection locked="0"/>
    </xf>
    <xf numFmtId="0" fontId="14" fillId="4" borderId="0" xfId="0" applyFont="1" applyFill="1" applyBorder="1" applyAlignment="1">
      <alignment horizontal="center" vertical="top" wrapText="1"/>
    </xf>
    <xf numFmtId="0" fontId="6" fillId="13" borderId="22" xfId="0" applyFont="1" applyFill="1" applyBorder="1" applyAlignment="1">
      <alignment horizontal="left" vertical="center" wrapText="1"/>
    </xf>
    <xf numFmtId="0" fontId="20" fillId="7" borderId="0" xfId="0" applyFont="1" applyFill="1" applyAlignment="1">
      <alignment horizontal="center" vertical="top" wrapText="1"/>
    </xf>
    <xf numFmtId="0" fontId="6" fillId="0" borderId="0" xfId="0" applyFont="1" applyAlignment="1">
      <alignment horizontal="center" vertical="center" wrapText="1"/>
    </xf>
    <xf numFmtId="0" fontId="6" fillId="0" borderId="22" xfId="0" applyFont="1" applyBorder="1" applyAlignment="1">
      <alignment horizontal="left" vertical="center" wrapText="1"/>
    </xf>
    <xf numFmtId="0" fontId="19" fillId="0" borderId="0" xfId="0" applyFont="1" applyBorder="1" applyAlignment="1">
      <alignment horizontal="center" vertical="center" wrapText="1"/>
    </xf>
    <xf numFmtId="0" fontId="23" fillId="0" borderId="0" xfId="0" applyFont="1" applyAlignment="1">
      <alignment horizontal="center" vertical="center" wrapText="1"/>
    </xf>
    <xf numFmtId="0" fontId="14"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top" wrapText="1"/>
    </xf>
    <xf numFmtId="0" fontId="0" fillId="0" borderId="0" xfId="0" applyAlignment="1">
      <alignment wrapText="1"/>
    </xf>
    <xf numFmtId="0" fontId="6" fillId="0" borderId="0" xfId="0" applyFont="1" applyAlignment="1">
      <alignment horizontal="left" vertical="center" wrapText="1"/>
    </xf>
    <xf numFmtId="0" fontId="25" fillId="8" borderId="8" xfId="0" applyFont="1" applyFill="1" applyBorder="1" applyAlignment="1">
      <alignment horizontal="center" vertical="center"/>
    </xf>
    <xf numFmtId="0" fontId="25" fillId="8" borderId="9" xfId="0" applyFont="1" applyFill="1" applyBorder="1" applyAlignment="1">
      <alignment horizontal="center" vertical="center"/>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0" fillId="0" borderId="0" xfId="0" applyFill="1" applyAlignment="1">
      <alignment horizontal="left"/>
    </xf>
    <xf numFmtId="0" fontId="14" fillId="0" borderId="23" xfId="0" applyFont="1" applyFill="1" applyBorder="1" applyAlignment="1">
      <alignment horizontal="left" vertical="center"/>
    </xf>
    <xf numFmtId="0" fontId="0" fillId="0" borderId="23" xfId="0" applyFill="1" applyBorder="1" applyAlignment="1">
      <alignment horizontal="center" vertical="center"/>
    </xf>
    <xf numFmtId="0" fontId="0" fillId="0" borderId="23" xfId="0" applyFill="1" applyBorder="1"/>
    <xf numFmtId="0" fontId="33" fillId="0" borderId="1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0" fillId="0" borderId="24" xfId="0" applyFill="1" applyBorder="1" applyAlignment="1">
      <alignment horizontal="left"/>
    </xf>
    <xf numFmtId="0" fontId="0" fillId="0" borderId="0" xfId="0" applyFill="1" applyAlignment="1">
      <alignment wrapText="1"/>
    </xf>
    <xf numFmtId="0" fontId="0" fillId="0" borderId="0" xfId="0" applyFill="1" applyAlignment="1">
      <alignment horizontal="center" vertical="center"/>
    </xf>
    <xf numFmtId="0" fontId="0" fillId="0" borderId="0" xfId="0" applyFill="1"/>
    <xf numFmtId="0" fontId="22" fillId="0" borderId="0" xfId="0" applyFont="1" applyFill="1" applyBorder="1" applyAlignment="1">
      <alignment horizontal="center" wrapText="1"/>
    </xf>
    <xf numFmtId="0" fontId="0" fillId="0" borderId="25" xfId="0" applyFont="1" applyFill="1" applyBorder="1" applyAlignment="1">
      <alignment horizontal="center" vertical="center"/>
    </xf>
    <xf numFmtId="0" fontId="6" fillId="0" borderId="0" xfId="0" applyFont="1" applyFill="1" applyAlignment="1">
      <alignment horizontal="center"/>
    </xf>
    <xf numFmtId="0" fontId="17" fillId="0" borderId="0" xfId="0" applyFont="1" applyFill="1" applyAlignment="1">
      <alignment horizontal="center" wrapText="1"/>
    </xf>
    <xf numFmtId="2" fontId="17" fillId="0" borderId="0" xfId="0" applyNumberFormat="1" applyFont="1" applyFill="1" applyAlignment="1">
      <alignment horizontal="center" vertical="center"/>
    </xf>
    <xf numFmtId="0" fontId="0" fillId="0" borderId="0" xfId="0" applyFill="1" applyAlignment="1">
      <alignment horizontal="center" wrapText="1"/>
    </xf>
    <xf numFmtId="0" fontId="0" fillId="0" borderId="0" xfId="0" applyFill="1" applyAlignment="1">
      <alignment horizontal="center"/>
    </xf>
  </cellXfs>
  <cellStyles count="163">
    <cellStyle name="Comma" xfId="4" builtin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Normal" xfId="0" builtinId="0" customBuiltin="1"/>
    <cellStyle name="Normal 2" xfId="1"/>
    <cellStyle name="Normal 3" xfId="2"/>
    <cellStyle name="Normal 3 2" xfId="3"/>
  </cellStyles>
  <dxfs count="0"/>
  <tableStyles count="0" defaultTableStyle="TableStyleMedium9" defaultPivotStyle="PivotStyleLight16"/>
  <colors>
    <mruColors>
      <color rgb="FFCCCCFF"/>
      <color rgb="FFCCFFCC"/>
      <color rgb="FFFFFFCC"/>
      <color rgb="FFFFFF99"/>
      <color rgb="FF3366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W39"/>
  <sheetViews>
    <sheetView zoomScale="70" zoomScaleNormal="70" zoomScalePageLayoutView="80" workbookViewId="0">
      <selection activeCell="A41" sqref="A41"/>
    </sheetView>
  </sheetViews>
  <sheetFormatPr defaultColWidth="8.85546875" defaultRowHeight="12.75" x14ac:dyDescent="0.2"/>
  <cols>
    <col min="1" max="1" width="29.28515625" style="6" customWidth="1"/>
    <col min="2" max="2" width="12.85546875" style="22" customWidth="1"/>
    <col min="3" max="3" width="86.28515625" style="6" bestFit="1" customWidth="1"/>
    <col min="4" max="4" width="4" customWidth="1"/>
    <col min="5" max="5" width="20.42578125" customWidth="1"/>
  </cols>
  <sheetData>
    <row r="1" spans="1:309" ht="39.75" customHeight="1" x14ac:dyDescent="0.2">
      <c r="A1" s="89" t="s">
        <v>70</v>
      </c>
      <c r="B1" s="89"/>
      <c r="C1" s="90"/>
      <c r="D1" s="18"/>
      <c r="E1" s="38"/>
      <c r="F1" s="39"/>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row>
    <row r="2" spans="1:309" ht="31.5" customHeight="1" x14ac:dyDescent="0.2">
      <c r="A2" s="89" t="s">
        <v>71</v>
      </c>
      <c r="B2" s="89"/>
      <c r="C2" s="90"/>
      <c r="D2" s="18"/>
      <c r="E2" s="38"/>
      <c r="F2" s="39"/>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row>
    <row r="3" spans="1:309" ht="66" customHeight="1" x14ac:dyDescent="0.2">
      <c r="A3" s="91" t="s">
        <v>72</v>
      </c>
      <c r="B3" s="91"/>
      <c r="C3" s="91"/>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row>
    <row r="4" spans="1:309" ht="17.25" customHeight="1" x14ac:dyDescent="0.2">
      <c r="A4" s="93"/>
      <c r="B4" s="93"/>
      <c r="C4" s="9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row>
    <row r="5" spans="1:309" ht="20.25" customHeight="1" x14ac:dyDescent="0.2">
      <c r="A5" s="84" t="s">
        <v>10</v>
      </c>
      <c r="B5" s="84"/>
      <c r="C5" s="84"/>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row>
    <row r="6" spans="1:309" ht="45.75" customHeight="1" x14ac:dyDescent="0.2">
      <c r="A6" s="92" t="s">
        <v>23</v>
      </c>
      <c r="B6" s="92"/>
      <c r="C6" s="92"/>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row>
    <row r="7" spans="1:309" ht="56.25" customHeight="1" x14ac:dyDescent="0.2">
      <c r="A7" s="92" t="s">
        <v>36</v>
      </c>
      <c r="B7" s="92"/>
      <c r="C7" s="92"/>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row>
    <row r="8" spans="1:309" s="7" customFormat="1" ht="15.75" x14ac:dyDescent="0.2">
      <c r="A8" s="84" t="s">
        <v>14</v>
      </c>
      <c r="B8" s="84"/>
      <c r="C8" s="84"/>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row>
    <row r="9" spans="1:309" s="4" customFormat="1" ht="43.5" customHeight="1" x14ac:dyDescent="0.2">
      <c r="A9" s="86" t="s">
        <v>11</v>
      </c>
      <c r="B9" s="86"/>
      <c r="C9" s="86"/>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row>
    <row r="10" spans="1:309" x14ac:dyDescent="0.2">
      <c r="A10" s="3"/>
      <c r="B10" s="3"/>
      <c r="C10" s="8"/>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row>
    <row r="11" spans="1:309" ht="15.75" x14ac:dyDescent="0.2">
      <c r="A11" s="84" t="s">
        <v>4</v>
      </c>
      <c r="B11" s="84"/>
      <c r="C11" s="8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row>
    <row r="12" spans="1:309" s="4" customFormat="1" x14ac:dyDescent="0.2">
      <c r="A12" s="87" t="s">
        <v>15</v>
      </c>
      <c r="B12" s="87"/>
      <c r="C12" s="87"/>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row>
    <row r="13" spans="1:309" ht="18" x14ac:dyDescent="0.2">
      <c r="A13" s="19" t="s">
        <v>12</v>
      </c>
      <c r="B13" s="19"/>
      <c r="C13" s="16" t="s">
        <v>16</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row>
    <row r="14" spans="1:309" s="18" customFormat="1" ht="25.5" customHeight="1" x14ac:dyDescent="0.2">
      <c r="A14" s="19" t="s">
        <v>2</v>
      </c>
      <c r="B14" s="19"/>
      <c r="C14" s="16" t="s">
        <v>17</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row>
    <row r="15" spans="1:309" s="18" customFormat="1" ht="11.25" customHeight="1" x14ac:dyDescent="0.2">
      <c r="A15" s="3"/>
      <c r="B15" s="3"/>
      <c r="C15" s="8"/>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row>
    <row r="16" spans="1:309" s="4" customFormat="1" ht="18.75" customHeight="1" x14ac:dyDescent="0.2">
      <c r="A16" s="84" t="s">
        <v>3</v>
      </c>
      <c r="B16" s="84"/>
      <c r="C16" s="84"/>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row>
    <row r="17" spans="1:309" ht="21" customHeight="1" x14ac:dyDescent="0.2">
      <c r="A17" s="95" t="s">
        <v>32</v>
      </c>
      <c r="B17" s="95"/>
      <c r="C17" s="9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row>
    <row r="18" spans="1:309" s="7" customFormat="1" ht="8.25" customHeight="1" x14ac:dyDescent="0.2">
      <c r="A18" s="14"/>
      <c r="B18" s="14"/>
      <c r="C18" s="15"/>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row>
    <row r="19" spans="1:309" ht="18.75" customHeight="1" x14ac:dyDescent="0.2">
      <c r="A19" s="84" t="s">
        <v>24</v>
      </c>
      <c r="B19" s="84"/>
      <c r="C19" s="84"/>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row>
    <row r="20" spans="1:309" ht="15.75" customHeight="1" x14ac:dyDescent="0.2">
      <c r="A20" s="24" t="s">
        <v>21</v>
      </c>
      <c r="B20" s="24" t="s">
        <v>20</v>
      </c>
      <c r="C20" s="24" t="s">
        <v>22</v>
      </c>
      <c r="D20" s="2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row>
    <row r="21" spans="1:309" ht="40.5" customHeight="1" x14ac:dyDescent="0.2">
      <c r="A21" s="88" t="s">
        <v>115</v>
      </c>
      <c r="B21" s="88"/>
      <c r="C21" s="88"/>
      <c r="D21" s="2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row>
    <row r="22" spans="1:309" ht="18.75" x14ac:dyDescent="0.2">
      <c r="A22" s="25" t="s">
        <v>5</v>
      </c>
      <c r="B22" s="26">
        <v>10</v>
      </c>
      <c r="C22" s="27" t="s">
        <v>19</v>
      </c>
      <c r="D22" s="2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row>
    <row r="23" spans="1:309" ht="51" x14ac:dyDescent="0.2">
      <c r="A23" s="25" t="s">
        <v>6</v>
      </c>
      <c r="B23" s="26">
        <v>5</v>
      </c>
      <c r="C23" s="27" t="s">
        <v>18</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row>
    <row r="24" spans="1:309" ht="64.5" customHeight="1" x14ac:dyDescent="0.2">
      <c r="A24" s="25" t="s">
        <v>30</v>
      </c>
      <c r="B24" s="26">
        <v>2</v>
      </c>
      <c r="C24" s="27" t="s">
        <v>31</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row>
    <row r="25" spans="1:309" ht="25.5" x14ac:dyDescent="0.2">
      <c r="A25" s="25" t="s">
        <v>7</v>
      </c>
      <c r="B25" s="26">
        <v>0</v>
      </c>
      <c r="C25" s="28" t="s">
        <v>8</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row>
    <row r="26" spans="1:309" ht="30" customHeight="1" x14ac:dyDescent="0.2">
      <c r="A26" s="1" t="s">
        <v>33</v>
      </c>
      <c r="B26" s="1"/>
      <c r="C26" s="3"/>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row>
    <row r="27" spans="1:309" ht="24.95" hidden="1" customHeight="1" x14ac:dyDescent="0.2">
      <c r="A27" s="84" t="s">
        <v>112</v>
      </c>
      <c r="B27" s="84"/>
      <c r="C27" s="8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row>
    <row r="28" spans="1:309" ht="30.75" hidden="1" customHeight="1" x14ac:dyDescent="0.2">
      <c r="A28" s="24" t="s">
        <v>21</v>
      </c>
      <c r="B28" s="24" t="s">
        <v>20</v>
      </c>
      <c r="C28" s="24" t="s">
        <v>113</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row>
    <row r="29" spans="1:309" ht="82.5" hidden="1" customHeight="1" x14ac:dyDescent="0.2">
      <c r="A29" s="85" t="s">
        <v>114</v>
      </c>
      <c r="B29" s="85"/>
      <c r="C29" s="8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row>
    <row r="30" spans="1:309" ht="18.75" hidden="1" x14ac:dyDescent="0.2">
      <c r="A30" s="76" t="s">
        <v>5</v>
      </c>
      <c r="B30" s="77">
        <v>10</v>
      </c>
      <c r="C30" s="78" t="s">
        <v>109</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row>
    <row r="31" spans="1:309" ht="18" hidden="1" customHeight="1" x14ac:dyDescent="0.2">
      <c r="A31" s="76" t="s">
        <v>6</v>
      </c>
      <c r="B31" s="77">
        <v>5</v>
      </c>
      <c r="C31" s="78" t="s">
        <v>110</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row>
    <row r="32" spans="1:309" ht="20.25" hidden="1" customHeight="1" x14ac:dyDescent="0.2">
      <c r="A32" s="76" t="s">
        <v>30</v>
      </c>
      <c r="B32" s="77">
        <v>2</v>
      </c>
      <c r="C32" s="78" t="s">
        <v>111</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row>
    <row r="33" spans="1:309" ht="18.75" hidden="1" x14ac:dyDescent="0.2">
      <c r="A33" s="76" t="s">
        <v>7</v>
      </c>
      <c r="B33" s="77">
        <v>0</v>
      </c>
      <c r="C33" s="79">
        <v>0</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row>
    <row r="34" spans="1:309" x14ac:dyDescent="0.2">
      <c r="C34" s="8"/>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row>
    <row r="35" spans="1:309" x14ac:dyDescent="0.2">
      <c r="C35" s="8"/>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row>
    <row r="36" spans="1:309" x14ac:dyDescent="0.2">
      <c r="C36" s="8"/>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row>
    <row r="37" spans="1:309" x14ac:dyDescent="0.2">
      <c r="C37" s="8"/>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row>
    <row r="38" spans="1:309" x14ac:dyDescent="0.2">
      <c r="C38" s="8"/>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row>
    <row r="39" spans="1:309" x14ac:dyDescent="0.2">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row>
  </sheetData>
  <sheetProtection password="CF57" sheet="1" objects="1" scenarios="1" selectLockedCells="1"/>
  <customSheetViews>
    <customSheetView guid="{EB604F6B-70B7-4107-9675-45C96C302F0C}" scale="90">
      <selection activeCell="A5" sqref="A5:B5"/>
      <pageMargins left="0.7" right="0.7" top="0.75" bottom="0.75" header="0.3" footer="0.3"/>
      <pageSetup orientation="landscape" horizontalDpi="200" verticalDpi="200"/>
    </customSheetView>
    <customSheetView guid="{C0A0D156-6AF0-431C-A73B-179A3274175B}" scale="90">
      <selection activeCell="D33" sqref="D33"/>
      <pageMargins left="0.7" right="0.7" top="0.75" bottom="0.75" header="0.3" footer="0.3"/>
      <pageSetup orientation="landscape" horizontalDpi="200" verticalDpi="200"/>
    </customSheetView>
    <customSheetView guid="{2E9FB84B-B2DF-4BE6-9396-99CEBE06D9AA}" scale="90" topLeftCell="A18">
      <selection activeCell="A24" sqref="A24:XFD24"/>
      <pageMargins left="0.7" right="0.7" top="0.75" bottom="0.75" header="0.3" footer="0.3"/>
      <pageSetup orientation="landscape" horizontalDpi="200" verticalDpi="200"/>
    </customSheetView>
    <customSheetView guid="{0146748D-398C-47B0-A7D7-9FD26554AB62}" scale="90" topLeftCell="B22">
      <selection activeCell="H117" sqref="H117"/>
      <pageMargins left="0.7" right="0.7" top="0.75" bottom="0.75" header="0.3" footer="0.3"/>
      <pageSetup orientation="landscape" horizontalDpi="200" verticalDpi="200"/>
    </customSheetView>
    <customSheetView guid="{76544E98-6EFF-4D4B-9050-385BE52DCBEC}" scale="90">
      <selection activeCell="A38" sqref="A38"/>
      <pageMargins left="0.7" right="0.7" top="0.75" bottom="0.75" header="0.3" footer="0.3"/>
      <pageSetup orientation="landscape" horizontalDpi="200" verticalDpi="200"/>
    </customSheetView>
    <customSheetView guid="{7D069A69-3295-43AE-A8DF-DB133A7AB4C9}">
      <pageMargins left="0.7" right="0.7" top="0.75" bottom="0.75" header="0.3" footer="0.3"/>
      <pageSetup orientation="landscape" horizontalDpi="200" verticalDpi="200"/>
    </customSheetView>
    <customSheetView guid="{FC72721D-299B-44C8-A7E3-4AABDB0ED859}">
      <selection activeCell="A4" sqref="A4"/>
      <pageMargins left="0.7" right="0.7" top="0.75" bottom="0.75" header="0.3" footer="0.3"/>
      <pageSetup orientation="landscape" horizontalDpi="200" verticalDpi="200"/>
    </customSheetView>
    <customSheetView guid="{D5F3FB9E-C56C-43F7-891A-EAE785ACDC7F}">
      <selection activeCell="A38" sqref="A38"/>
      <pageMargins left="0.7" right="0.7" top="0.75" bottom="0.75" header="0.3" footer="0.3"/>
      <pageSetup orientation="landscape" horizontalDpi="200" verticalDpi="200"/>
    </customSheetView>
    <customSheetView guid="{E4203549-9B4C-42A5-B1CC-3AB8A00AAA78}" scale="90">
      <selection activeCell="C5" sqref="C5"/>
      <pageMargins left="0.7" right="0.7" top="0.75" bottom="0.75" header="0.3" footer="0.3"/>
      <pageSetup orientation="landscape" horizontalDpi="200" verticalDpi="200"/>
    </customSheetView>
    <customSheetView guid="{9A1A2378-1161-4FC7-B5A6-80BBA222A91C}" scale="90" fitToPage="1">
      <selection activeCell="A8" sqref="A8"/>
      <pageMargins left="0.7" right="0.7" top="0.75" bottom="0.75" header="0.3" footer="0.3"/>
      <pageSetup scale="62" orientation="portrait"/>
    </customSheetView>
    <customSheetView guid="{ED1AFE5D-1B8A-46A8-B3BF-938119A7896D}" scale="90" topLeftCell="A16">
      <selection activeCell="A40" sqref="A40"/>
      <pageMargins left="0.7" right="0.7" top="0.75" bottom="0.75" header="0.3" footer="0.3"/>
      <pageSetup orientation="landscape" horizontalDpi="200" verticalDpi="200"/>
    </customSheetView>
    <customSheetView guid="{9489ECB9-6AF7-4E86-960C-9AF511C09B94}" scale="90" showPageBreaks="1">
      <selection activeCell="B14" sqref="B14"/>
      <pageMargins left="0.7" right="0.7" top="0.75" bottom="0.75" header="0.3" footer="0.3"/>
      <pageSetup orientation="landscape"/>
      <headerFooter>
        <oddFooter>&amp;L&amp;F&amp;R&amp;P of &amp;N</oddFooter>
      </headerFooter>
    </customSheetView>
  </customSheetViews>
  <mergeCells count="17">
    <mergeCell ref="A1:C1"/>
    <mergeCell ref="A5:C5"/>
    <mergeCell ref="A8:C8"/>
    <mergeCell ref="A3:C3"/>
    <mergeCell ref="A6:C6"/>
    <mergeCell ref="A4:C4"/>
    <mergeCell ref="A2:C2"/>
    <mergeCell ref="A7:C7"/>
    <mergeCell ref="A27:C27"/>
    <mergeCell ref="A29:C29"/>
    <mergeCell ref="A9:C9"/>
    <mergeCell ref="A12:C12"/>
    <mergeCell ref="A21:C21"/>
    <mergeCell ref="A19:C19"/>
    <mergeCell ref="A11:C11"/>
    <mergeCell ref="A17:C17"/>
    <mergeCell ref="A16:C16"/>
  </mergeCells>
  <phoneticPr fontId="28" type="noConversion"/>
  <pageMargins left="0.7" right="0.7" top="0.75" bottom="0.75" header="0.3" footer="0.3"/>
  <pageSetup scale="66" orientation="portrait" r:id="rId1"/>
  <headerFooter>
    <oddFooter>&amp;L&amp;F&amp;R&amp;P of &amp;N</oddFooter>
  </headerFooter>
  <rowBreaks count="1" manualBreakCount="1">
    <brk id="25" max="16383" man="1"/>
  </rowBreaks>
  <colBreaks count="1" manualBreakCount="1">
    <brk id="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0"/>
  <sheetViews>
    <sheetView workbookViewId="0">
      <selection activeCell="A2" sqref="A2"/>
    </sheetView>
  </sheetViews>
  <sheetFormatPr defaultColWidth="8.85546875" defaultRowHeight="15" x14ac:dyDescent="0.2"/>
  <cols>
    <col min="1" max="1" width="93.28515625" style="10" customWidth="1"/>
    <col min="2" max="2" width="9.140625" style="10" customWidth="1"/>
    <col min="3" max="3" width="4.85546875" style="10" customWidth="1"/>
    <col min="4" max="16384" width="8.85546875" style="10"/>
  </cols>
  <sheetData>
    <row r="1" spans="1:3" ht="23.25" customHeight="1" x14ac:dyDescent="0.2">
      <c r="A1" s="89" t="s">
        <v>70</v>
      </c>
      <c r="B1" s="89"/>
      <c r="C1" s="90"/>
    </row>
    <row r="2" spans="1:3" ht="28.5" customHeight="1" x14ac:dyDescent="0.2">
      <c r="A2" s="20" t="s">
        <v>9</v>
      </c>
      <c r="B2" s="9"/>
      <c r="C2" s="11"/>
    </row>
    <row r="3" spans="1:3" ht="36.75" customHeight="1" x14ac:dyDescent="0.2">
      <c r="A3" s="9" t="s">
        <v>73</v>
      </c>
      <c r="B3" s="9"/>
      <c r="C3" s="11"/>
    </row>
    <row r="4" spans="1:3" ht="96.75" customHeight="1" x14ac:dyDescent="0.2">
      <c r="A4" s="47" t="s">
        <v>129</v>
      </c>
      <c r="B4" s="11"/>
      <c r="C4" s="11"/>
    </row>
    <row r="5" spans="1:3" ht="98.45" customHeight="1" x14ac:dyDescent="0.2">
      <c r="A5" s="62" t="s">
        <v>74</v>
      </c>
      <c r="B5" s="12"/>
      <c r="C5" s="11"/>
    </row>
    <row r="6" spans="1:3" x14ac:dyDescent="0.2">
      <c r="B6" s="12"/>
    </row>
    <row r="7" spans="1:3" x14ac:dyDescent="0.2">
      <c r="B7" s="12"/>
    </row>
    <row r="8" spans="1:3" x14ac:dyDescent="0.2">
      <c r="A8" s="13"/>
      <c r="B8" s="12"/>
    </row>
    <row r="9" spans="1:3" x14ac:dyDescent="0.2">
      <c r="A9" s="13"/>
      <c r="B9" s="12"/>
    </row>
    <row r="10" spans="1:3" x14ac:dyDescent="0.2">
      <c r="A10" s="13"/>
      <c r="B10" s="12"/>
    </row>
    <row r="11" spans="1:3" x14ac:dyDescent="0.2">
      <c r="A11" s="12"/>
      <c r="B11" s="12"/>
    </row>
    <row r="12" spans="1:3" x14ac:dyDescent="0.2">
      <c r="A12" s="12"/>
      <c r="B12" s="12"/>
    </row>
    <row r="13" spans="1:3" x14ac:dyDescent="0.2">
      <c r="A13" s="12"/>
      <c r="B13" s="12"/>
    </row>
    <row r="14" spans="1:3" x14ac:dyDescent="0.2">
      <c r="A14" s="12"/>
      <c r="B14" s="12"/>
    </row>
    <row r="15" spans="1:3" x14ac:dyDescent="0.2">
      <c r="A15" s="12"/>
      <c r="B15" s="12"/>
    </row>
    <row r="16" spans="1:3" x14ac:dyDescent="0.2">
      <c r="A16" s="12"/>
      <c r="B16" s="12"/>
    </row>
    <row r="17" spans="1:2" x14ac:dyDescent="0.2">
      <c r="A17" s="12"/>
      <c r="B17" s="12"/>
    </row>
    <row r="18" spans="1:2" x14ac:dyDescent="0.2">
      <c r="A18" s="12"/>
      <c r="B18" s="12"/>
    </row>
    <row r="19" spans="1:2" x14ac:dyDescent="0.2">
      <c r="A19" s="12"/>
      <c r="B19" s="12"/>
    </row>
    <row r="20" spans="1:2" x14ac:dyDescent="0.2">
      <c r="A20" s="12"/>
      <c r="B20" s="12"/>
    </row>
  </sheetData>
  <sheetProtection password="CF57" sheet="1" objects="1" scenarios="1" selectLockedCells="1"/>
  <customSheetViews>
    <customSheetView guid="{EB604F6B-70B7-4107-9675-45C96C302F0C}">
      <selection activeCell="A5" sqref="A5"/>
      <pageMargins left="0.7" right="0.7" top="0.75" bottom="0.75" header="0.3" footer="0.3"/>
      <pageSetup orientation="portrait"/>
    </customSheetView>
    <customSheetView guid="{9A1A2378-1161-4FC7-B5A6-80BBA222A91C}">
      <selection activeCell="A5" sqref="A5"/>
      <pageMargins left="0.7" right="0.7" top="0.75" bottom="0.75" header="0.3" footer="0.3"/>
      <pageSetup orientation="portrait"/>
    </customSheetView>
    <customSheetView guid="{ED1AFE5D-1B8A-46A8-B3BF-938119A7896D}">
      <selection activeCell="A4" sqref="A4"/>
      <pageMargins left="0.7" right="0.7" top="0.75" bottom="0.75" header="0.3" footer="0.3"/>
      <pageSetup orientation="portrait"/>
    </customSheetView>
    <customSheetView guid="{9489ECB9-6AF7-4E86-960C-9AF511C09B94}">
      <selection activeCell="A6" sqref="A6"/>
      <pageMargins left="0.7" right="0.7" top="0.75" bottom="0.75" header="0.3" footer="0.3"/>
      <pageSetup orientation="landscape"/>
      <headerFooter>
        <oddFooter>&amp;L&amp;F&amp;R&amp;P of &amp;N</oddFooter>
      </headerFooter>
    </customSheetView>
  </customSheetViews>
  <mergeCells count="1">
    <mergeCell ref="A1:C1"/>
  </mergeCells>
  <pageMargins left="0.7" right="0.7" top="0.75" bottom="0.75" header="0.3" footer="0.3"/>
  <pageSetup paperSize="5" orientation="landscape" r:id="rId1"/>
  <headerFooter>
    <oddFooter>&amp;L&amp;F&amp;R&amp;P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9"/>
  <sheetViews>
    <sheetView tabSelected="1" zoomScale="80" zoomScaleNormal="80" zoomScalePageLayoutView="125" workbookViewId="0">
      <selection activeCell="E8" sqref="E8"/>
    </sheetView>
  </sheetViews>
  <sheetFormatPr defaultColWidth="8.85546875" defaultRowHeight="12.75" x14ac:dyDescent="0.2"/>
  <cols>
    <col min="1" max="1" width="5.42578125" bestFit="1" customWidth="1"/>
    <col min="2" max="2" width="6.140625" style="37" customWidth="1"/>
    <col min="3" max="3" width="70.28515625" style="33" customWidth="1"/>
    <col min="4" max="4" width="11.85546875" style="45" bestFit="1" customWidth="1"/>
    <col min="5" max="5" width="30.28515625" customWidth="1"/>
    <col min="6" max="6" width="10.28515625" customWidth="1"/>
    <col min="7" max="8" width="8.85546875" customWidth="1"/>
    <col min="9" max="9" width="11.28515625" customWidth="1"/>
    <col min="10" max="10" width="4.28515625" hidden="1" customWidth="1"/>
    <col min="11" max="11" width="15.7109375" hidden="1" customWidth="1"/>
    <col min="12" max="12" width="16.42578125" hidden="1" customWidth="1"/>
    <col min="13" max="13" width="8.85546875" hidden="1" customWidth="1"/>
    <col min="14" max="14" width="9.140625" customWidth="1"/>
  </cols>
  <sheetData>
    <row r="1" spans="1:13" ht="32.25" thickBot="1" x14ac:dyDescent="0.3">
      <c r="A1" s="34"/>
      <c r="B1" s="36"/>
      <c r="C1" s="35" t="s">
        <v>128</v>
      </c>
    </row>
    <row r="2" spans="1:13" ht="13.5" thickBot="1" x14ac:dyDescent="0.25">
      <c r="A2" s="98"/>
      <c r="B2" s="99"/>
      <c r="C2" s="99"/>
      <c r="D2" s="99"/>
      <c r="E2" s="100"/>
    </row>
    <row r="3" spans="1:13" ht="16.5" thickBot="1" x14ac:dyDescent="0.25">
      <c r="A3" s="101"/>
      <c r="B3" s="102"/>
      <c r="C3" s="102"/>
      <c r="D3" s="102"/>
      <c r="E3" s="103"/>
      <c r="F3" s="96" t="s">
        <v>27</v>
      </c>
      <c r="G3" s="97"/>
      <c r="H3" s="97"/>
      <c r="I3" s="97"/>
    </row>
    <row r="4" spans="1:13" ht="39" thickBot="1" x14ac:dyDescent="0.25">
      <c r="A4" s="41" t="s">
        <v>29</v>
      </c>
      <c r="B4" s="42" t="s">
        <v>0</v>
      </c>
      <c r="C4" s="43" t="s">
        <v>1</v>
      </c>
      <c r="D4" s="44" t="s">
        <v>13</v>
      </c>
      <c r="E4" s="50" t="s">
        <v>124</v>
      </c>
      <c r="F4" s="29" t="s">
        <v>25</v>
      </c>
      <c r="G4" s="29" t="s">
        <v>26</v>
      </c>
      <c r="H4" s="30" t="s">
        <v>117</v>
      </c>
      <c r="I4" s="31" t="s">
        <v>116</v>
      </c>
      <c r="K4" s="32" t="s">
        <v>34</v>
      </c>
      <c r="L4" s="32" t="s">
        <v>35</v>
      </c>
    </row>
    <row r="5" spans="1:13" ht="13.5" thickBot="1" x14ac:dyDescent="0.25">
      <c r="A5" s="53"/>
      <c r="B5" s="54"/>
      <c r="C5" s="46" t="s">
        <v>75</v>
      </c>
      <c r="D5" s="48"/>
      <c r="E5" s="51"/>
      <c r="F5" s="49"/>
      <c r="G5" s="55"/>
      <c r="H5" s="56"/>
      <c r="I5" s="55"/>
      <c r="K5" s="40">
        <f>10*(SUM(F6:F73))</f>
        <v>6700</v>
      </c>
      <c r="L5" s="40">
        <f>SUM(I6:I57)</f>
        <v>0</v>
      </c>
    </row>
    <row r="6" spans="1:13" ht="39.75" thickTop="1" thickBot="1" x14ac:dyDescent="0.25">
      <c r="A6" s="57">
        <f>ROW(A1)</f>
        <v>1</v>
      </c>
      <c r="B6" s="63" t="s">
        <v>12</v>
      </c>
      <c r="C6" s="66" t="s">
        <v>76</v>
      </c>
      <c r="D6" s="65" t="s">
        <v>33</v>
      </c>
      <c r="E6" s="80"/>
      <c r="F6" s="58">
        <v>10</v>
      </c>
      <c r="G6" s="59" t="str">
        <f t="shared" ref="G6:G70" si="0">IF(D6="SF",10,IF(D6="CF",5,IF(D6="CST",2,IF(D6="NA",0,IF(D6=" ","-")))))</f>
        <v>-</v>
      </c>
      <c r="H6" s="60" t="s">
        <v>28</v>
      </c>
      <c r="I6" s="61" t="str">
        <f>IF(H6="-","-",F6*H6)</f>
        <v>-</v>
      </c>
      <c r="M6" t="s">
        <v>5</v>
      </c>
    </row>
    <row r="7" spans="1:13" ht="90.75" thickTop="1" thickBot="1" x14ac:dyDescent="0.25">
      <c r="A7" s="57">
        <f>+A6+1</f>
        <v>2</v>
      </c>
      <c r="B7" s="63" t="s">
        <v>12</v>
      </c>
      <c r="C7" s="66" t="s">
        <v>77</v>
      </c>
      <c r="D7" s="65" t="s">
        <v>33</v>
      </c>
      <c r="E7" s="80"/>
      <c r="F7" s="58">
        <v>10</v>
      </c>
      <c r="G7" s="59" t="str">
        <f t="shared" si="0"/>
        <v>-</v>
      </c>
      <c r="H7" s="60" t="s">
        <v>28</v>
      </c>
      <c r="I7" s="61" t="str">
        <f t="shared" ref="I7:I25" si="1">IF(H7="-","-",F7*H7)</f>
        <v>-</v>
      </c>
      <c r="M7" t="s">
        <v>6</v>
      </c>
    </row>
    <row r="8" spans="1:13" ht="30" customHeight="1" thickTop="1" thickBot="1" x14ac:dyDescent="0.25">
      <c r="A8" s="57">
        <f t="shared" ref="A8:A68" si="2">+A7+1</f>
        <v>3</v>
      </c>
      <c r="B8" s="63" t="s">
        <v>12</v>
      </c>
      <c r="C8" s="66" t="s">
        <v>78</v>
      </c>
      <c r="D8" s="65" t="s">
        <v>33</v>
      </c>
      <c r="E8" s="80"/>
      <c r="F8" s="58">
        <v>10</v>
      </c>
      <c r="G8" s="59" t="str">
        <f t="shared" si="0"/>
        <v>-</v>
      </c>
      <c r="H8" s="60" t="s">
        <v>28</v>
      </c>
      <c r="I8" s="61" t="str">
        <f t="shared" si="1"/>
        <v>-</v>
      </c>
      <c r="M8" t="s">
        <v>30</v>
      </c>
    </row>
    <row r="9" spans="1:13" ht="33" customHeight="1" thickTop="1" thickBot="1" x14ac:dyDescent="0.25">
      <c r="A9" s="57">
        <f t="shared" si="2"/>
        <v>4</v>
      </c>
      <c r="B9" s="63" t="s">
        <v>12</v>
      </c>
      <c r="C9" s="66" t="s">
        <v>39</v>
      </c>
      <c r="D9" s="65" t="s">
        <v>33</v>
      </c>
      <c r="E9" s="80"/>
      <c r="F9" s="58">
        <v>10</v>
      </c>
      <c r="G9" s="59" t="str">
        <f t="shared" si="0"/>
        <v>-</v>
      </c>
      <c r="H9" s="60" t="s">
        <v>28</v>
      </c>
      <c r="I9" s="61" t="str">
        <f t="shared" si="1"/>
        <v>-</v>
      </c>
      <c r="M9" t="s">
        <v>7</v>
      </c>
    </row>
    <row r="10" spans="1:13" ht="20.25" customHeight="1" thickTop="1" thickBot="1" x14ac:dyDescent="0.25">
      <c r="A10" s="57">
        <f t="shared" si="2"/>
        <v>5</v>
      </c>
      <c r="B10" s="63" t="s">
        <v>2</v>
      </c>
      <c r="C10" s="66" t="s">
        <v>99</v>
      </c>
      <c r="D10" s="65" t="s">
        <v>33</v>
      </c>
      <c r="E10" s="80"/>
      <c r="F10" s="58">
        <v>20</v>
      </c>
      <c r="G10" s="59" t="str">
        <f t="shared" si="0"/>
        <v>-</v>
      </c>
      <c r="H10" s="60" t="s">
        <v>28</v>
      </c>
      <c r="I10" s="61" t="str">
        <f t="shared" si="1"/>
        <v>-</v>
      </c>
    </row>
    <row r="11" spans="1:13" ht="30.75" customHeight="1" thickTop="1" thickBot="1" x14ac:dyDescent="0.25">
      <c r="A11" s="57">
        <f t="shared" si="2"/>
        <v>6</v>
      </c>
      <c r="B11" s="63" t="s">
        <v>2</v>
      </c>
      <c r="C11" s="66" t="s">
        <v>79</v>
      </c>
      <c r="D11" s="65" t="s">
        <v>33</v>
      </c>
      <c r="E11" s="80"/>
      <c r="F11" s="58">
        <v>20</v>
      </c>
      <c r="G11" s="59" t="str">
        <f t="shared" si="0"/>
        <v>-</v>
      </c>
      <c r="H11" s="60" t="s">
        <v>28</v>
      </c>
      <c r="I11" s="61" t="str">
        <f t="shared" si="1"/>
        <v>-</v>
      </c>
    </row>
    <row r="12" spans="1:13" ht="27" thickTop="1" thickBot="1" x14ac:dyDescent="0.25">
      <c r="A12" s="57">
        <f t="shared" si="2"/>
        <v>7</v>
      </c>
      <c r="B12" s="63" t="s">
        <v>12</v>
      </c>
      <c r="C12" s="66" t="s">
        <v>80</v>
      </c>
      <c r="D12" s="65" t="s">
        <v>33</v>
      </c>
      <c r="E12" s="80"/>
      <c r="F12" s="58">
        <v>10</v>
      </c>
      <c r="G12" s="59" t="str">
        <f t="shared" si="0"/>
        <v>-</v>
      </c>
      <c r="H12" s="60" t="s">
        <v>28</v>
      </c>
      <c r="I12" s="61" t="str">
        <f t="shared" si="1"/>
        <v>-</v>
      </c>
    </row>
    <row r="13" spans="1:13" ht="30" customHeight="1" thickTop="1" thickBot="1" x14ac:dyDescent="0.25">
      <c r="A13" s="57">
        <f t="shared" si="2"/>
        <v>8</v>
      </c>
      <c r="B13" s="63" t="s">
        <v>12</v>
      </c>
      <c r="C13" s="66" t="s">
        <v>54</v>
      </c>
      <c r="D13" s="65" t="s">
        <v>33</v>
      </c>
      <c r="E13" s="80"/>
      <c r="F13" s="58">
        <v>10</v>
      </c>
      <c r="G13" s="59" t="str">
        <f t="shared" si="0"/>
        <v>-</v>
      </c>
      <c r="H13" s="60" t="s">
        <v>28</v>
      </c>
      <c r="I13" s="61" t="str">
        <f t="shared" si="1"/>
        <v>-</v>
      </c>
    </row>
    <row r="14" spans="1:13" ht="31.5" customHeight="1" thickTop="1" thickBot="1" x14ac:dyDescent="0.25">
      <c r="A14" s="57">
        <f t="shared" si="2"/>
        <v>9</v>
      </c>
      <c r="B14" s="63" t="s">
        <v>12</v>
      </c>
      <c r="C14" s="66" t="s">
        <v>57</v>
      </c>
      <c r="D14" s="65" t="s">
        <v>33</v>
      </c>
      <c r="E14" s="80"/>
      <c r="F14" s="58">
        <v>10</v>
      </c>
      <c r="G14" s="59" t="str">
        <f t="shared" si="0"/>
        <v>-</v>
      </c>
      <c r="H14" s="60" t="s">
        <v>28</v>
      </c>
      <c r="I14" s="61" t="str">
        <f t="shared" si="1"/>
        <v>-</v>
      </c>
    </row>
    <row r="15" spans="1:13" ht="36.75" customHeight="1" thickTop="1" thickBot="1" x14ac:dyDescent="0.25">
      <c r="A15" s="57">
        <f t="shared" si="2"/>
        <v>10</v>
      </c>
      <c r="B15" s="63" t="s">
        <v>12</v>
      </c>
      <c r="C15" s="66" t="s">
        <v>58</v>
      </c>
      <c r="D15" s="65" t="s">
        <v>33</v>
      </c>
      <c r="E15" s="80"/>
      <c r="F15" s="58">
        <v>10</v>
      </c>
      <c r="G15" s="59" t="str">
        <f t="shared" si="0"/>
        <v>-</v>
      </c>
      <c r="H15" s="60" t="s">
        <v>28</v>
      </c>
      <c r="I15" s="61" t="str">
        <f t="shared" si="1"/>
        <v>-</v>
      </c>
    </row>
    <row r="16" spans="1:13" ht="116.25" thickTop="1" thickBot="1" x14ac:dyDescent="0.25">
      <c r="A16" s="57">
        <f t="shared" si="2"/>
        <v>11</v>
      </c>
      <c r="B16" s="63" t="s">
        <v>12</v>
      </c>
      <c r="C16" s="66" t="s">
        <v>100</v>
      </c>
      <c r="D16" s="65" t="s">
        <v>33</v>
      </c>
      <c r="E16" s="80"/>
      <c r="F16" s="58">
        <v>10</v>
      </c>
      <c r="G16" s="59" t="str">
        <f t="shared" si="0"/>
        <v>-</v>
      </c>
      <c r="H16" s="60" t="s">
        <v>28</v>
      </c>
      <c r="I16" s="61" t="str">
        <f t="shared" si="1"/>
        <v>-</v>
      </c>
    </row>
    <row r="17" spans="1:9" ht="23.25" customHeight="1" thickTop="1" thickBot="1" x14ac:dyDescent="0.25">
      <c r="A17" s="57">
        <f t="shared" si="2"/>
        <v>12</v>
      </c>
      <c r="B17" s="63" t="s">
        <v>12</v>
      </c>
      <c r="C17" s="66" t="s">
        <v>59</v>
      </c>
      <c r="D17" s="65" t="s">
        <v>33</v>
      </c>
      <c r="E17" s="80"/>
      <c r="F17" s="58">
        <v>10</v>
      </c>
      <c r="G17" s="59" t="str">
        <f t="shared" si="0"/>
        <v>-</v>
      </c>
      <c r="H17" s="60" t="s">
        <v>28</v>
      </c>
      <c r="I17" s="61" t="str">
        <f t="shared" si="1"/>
        <v>-</v>
      </c>
    </row>
    <row r="18" spans="1:9" ht="39.75" thickTop="1" thickBot="1" x14ac:dyDescent="0.25">
      <c r="A18" s="57">
        <f t="shared" si="2"/>
        <v>13</v>
      </c>
      <c r="B18" s="63" t="s">
        <v>12</v>
      </c>
      <c r="C18" s="66" t="s">
        <v>61</v>
      </c>
      <c r="D18" s="65" t="s">
        <v>33</v>
      </c>
      <c r="E18" s="80"/>
      <c r="F18" s="58">
        <v>10</v>
      </c>
      <c r="G18" s="59" t="str">
        <f t="shared" si="0"/>
        <v>-</v>
      </c>
      <c r="H18" s="60" t="s">
        <v>28</v>
      </c>
      <c r="I18" s="61" t="str">
        <f t="shared" si="1"/>
        <v>-</v>
      </c>
    </row>
    <row r="19" spans="1:9" ht="14.25" thickTop="1" thickBot="1" x14ac:dyDescent="0.25">
      <c r="A19" s="57">
        <f>+A18+1</f>
        <v>14</v>
      </c>
      <c r="B19" s="63" t="s">
        <v>12</v>
      </c>
      <c r="C19" s="66" t="s">
        <v>62</v>
      </c>
      <c r="D19" s="65" t="s">
        <v>33</v>
      </c>
      <c r="E19" s="80"/>
      <c r="F19" s="58">
        <v>10</v>
      </c>
      <c r="G19" s="59" t="str">
        <f t="shared" si="0"/>
        <v>-</v>
      </c>
      <c r="H19" s="60" t="s">
        <v>28</v>
      </c>
      <c r="I19" s="61" t="str">
        <f t="shared" si="1"/>
        <v>-</v>
      </c>
    </row>
    <row r="20" spans="1:9" ht="14.25" thickTop="1" thickBot="1" x14ac:dyDescent="0.25">
      <c r="A20" s="57">
        <f t="shared" si="2"/>
        <v>15</v>
      </c>
      <c r="B20" s="63" t="s">
        <v>12</v>
      </c>
      <c r="C20" s="66" t="s">
        <v>63</v>
      </c>
      <c r="D20" s="65" t="s">
        <v>33</v>
      </c>
      <c r="E20" s="80"/>
      <c r="F20" s="58">
        <v>10</v>
      </c>
      <c r="G20" s="59" t="str">
        <f t="shared" si="0"/>
        <v>-</v>
      </c>
      <c r="H20" s="60" t="s">
        <v>28</v>
      </c>
      <c r="I20" s="61" t="str">
        <f t="shared" si="1"/>
        <v>-</v>
      </c>
    </row>
    <row r="21" spans="1:9" ht="27" thickTop="1" thickBot="1" x14ac:dyDescent="0.25">
      <c r="A21" s="57">
        <f t="shared" si="2"/>
        <v>16</v>
      </c>
      <c r="B21" s="63" t="s">
        <v>12</v>
      </c>
      <c r="C21" s="66" t="s">
        <v>64</v>
      </c>
      <c r="D21" s="65" t="s">
        <v>33</v>
      </c>
      <c r="E21" s="80"/>
      <c r="F21" s="58">
        <v>10</v>
      </c>
      <c r="G21" s="59" t="str">
        <f t="shared" si="0"/>
        <v>-</v>
      </c>
      <c r="H21" s="60" t="s">
        <v>28</v>
      </c>
      <c r="I21" s="61" t="str">
        <f t="shared" si="1"/>
        <v>-</v>
      </c>
    </row>
    <row r="22" spans="1:9" ht="27" thickTop="1" thickBot="1" x14ac:dyDescent="0.25">
      <c r="A22" s="57">
        <f t="shared" si="2"/>
        <v>17</v>
      </c>
      <c r="B22" s="63" t="s">
        <v>12</v>
      </c>
      <c r="C22" s="66" t="s">
        <v>65</v>
      </c>
      <c r="D22" s="65" t="s">
        <v>33</v>
      </c>
      <c r="E22" s="80"/>
      <c r="F22" s="58">
        <v>10</v>
      </c>
      <c r="G22" s="59" t="str">
        <f t="shared" si="0"/>
        <v>-</v>
      </c>
      <c r="H22" s="60" t="s">
        <v>28</v>
      </c>
      <c r="I22" s="61" t="str">
        <f t="shared" si="1"/>
        <v>-</v>
      </c>
    </row>
    <row r="23" spans="1:9" ht="27" thickTop="1" thickBot="1" x14ac:dyDescent="0.25">
      <c r="A23" s="57">
        <f t="shared" si="2"/>
        <v>18</v>
      </c>
      <c r="B23" s="63" t="s">
        <v>12</v>
      </c>
      <c r="C23" s="66" t="s">
        <v>66</v>
      </c>
      <c r="D23" s="65" t="s">
        <v>33</v>
      </c>
      <c r="E23" s="80"/>
      <c r="F23" s="58">
        <v>10</v>
      </c>
      <c r="G23" s="59" t="str">
        <f t="shared" si="0"/>
        <v>-</v>
      </c>
      <c r="H23" s="60" t="s">
        <v>28</v>
      </c>
      <c r="I23" s="61" t="str">
        <f t="shared" si="1"/>
        <v>-</v>
      </c>
    </row>
    <row r="24" spans="1:9" ht="27" thickTop="1" thickBot="1" x14ac:dyDescent="0.25">
      <c r="A24" s="57">
        <f t="shared" si="2"/>
        <v>19</v>
      </c>
      <c r="B24" s="63" t="s">
        <v>2</v>
      </c>
      <c r="C24" s="66" t="s">
        <v>81</v>
      </c>
      <c r="D24" s="65" t="s">
        <v>33</v>
      </c>
      <c r="E24" s="80"/>
      <c r="F24" s="58">
        <v>5</v>
      </c>
      <c r="G24" s="59" t="str">
        <f t="shared" si="0"/>
        <v>-</v>
      </c>
      <c r="H24" s="60" t="s">
        <v>28</v>
      </c>
      <c r="I24" s="61" t="str">
        <f t="shared" si="1"/>
        <v>-</v>
      </c>
    </row>
    <row r="25" spans="1:9" ht="21" customHeight="1" thickTop="1" thickBot="1" x14ac:dyDescent="0.25">
      <c r="A25" s="57">
        <f t="shared" si="2"/>
        <v>20</v>
      </c>
      <c r="B25" s="63" t="s">
        <v>12</v>
      </c>
      <c r="C25" s="66" t="s">
        <v>82</v>
      </c>
      <c r="D25" s="65" t="s">
        <v>33</v>
      </c>
      <c r="E25" s="80"/>
      <c r="F25" s="58">
        <v>5</v>
      </c>
      <c r="G25" s="59" t="str">
        <f t="shared" si="0"/>
        <v>-</v>
      </c>
      <c r="H25" s="60" t="s">
        <v>28</v>
      </c>
      <c r="I25" s="61" t="str">
        <f t="shared" si="1"/>
        <v>-</v>
      </c>
    </row>
    <row r="26" spans="1:9" ht="13.5" customHeight="1" thickTop="1" thickBot="1" x14ac:dyDescent="0.25">
      <c r="A26" s="53"/>
      <c r="B26" s="54"/>
      <c r="C26" s="46" t="s">
        <v>83</v>
      </c>
      <c r="D26" s="81"/>
      <c r="E26" s="82"/>
      <c r="F26" s="52"/>
      <c r="G26" s="55"/>
      <c r="H26" s="56"/>
      <c r="I26" s="55"/>
    </row>
    <row r="27" spans="1:9" ht="27" thickTop="1" thickBot="1" x14ac:dyDescent="0.25">
      <c r="A27" s="57">
        <f>+A25+1</f>
        <v>21</v>
      </c>
      <c r="B27" s="63" t="s">
        <v>12</v>
      </c>
      <c r="C27" s="74" t="s">
        <v>107</v>
      </c>
      <c r="D27" s="65" t="s">
        <v>33</v>
      </c>
      <c r="E27" s="80"/>
      <c r="F27" s="58">
        <v>10</v>
      </c>
      <c r="G27" s="59" t="str">
        <f t="shared" si="0"/>
        <v>-</v>
      </c>
      <c r="H27" s="60" t="s">
        <v>28</v>
      </c>
      <c r="I27" s="61" t="str">
        <f t="shared" ref="I27:I73" si="3">IF(H27="-","-",F27*H27)</f>
        <v>-</v>
      </c>
    </row>
    <row r="28" spans="1:9" ht="39.75" thickTop="1" thickBot="1" x14ac:dyDescent="0.25">
      <c r="A28" s="57">
        <f>+A27+1</f>
        <v>22</v>
      </c>
      <c r="B28" s="63" t="s">
        <v>12</v>
      </c>
      <c r="C28" s="66" t="s">
        <v>37</v>
      </c>
      <c r="D28" s="65" t="s">
        <v>33</v>
      </c>
      <c r="E28" s="80"/>
      <c r="F28" s="58">
        <v>10</v>
      </c>
      <c r="G28" s="59" t="str">
        <f t="shared" si="0"/>
        <v>-</v>
      </c>
      <c r="H28" s="60" t="s">
        <v>28</v>
      </c>
      <c r="I28" s="61" t="str">
        <f t="shared" si="3"/>
        <v>-</v>
      </c>
    </row>
    <row r="29" spans="1:9" ht="26.25" thickTop="1" thickBot="1" x14ac:dyDescent="0.25">
      <c r="A29" s="57">
        <f t="shared" ref="A29:A52" si="4">+A28+1</f>
        <v>23</v>
      </c>
      <c r="B29" s="63" t="s">
        <v>12</v>
      </c>
      <c r="C29" s="66" t="s">
        <v>93</v>
      </c>
      <c r="D29" s="65" t="s">
        <v>33</v>
      </c>
      <c r="E29" s="80"/>
      <c r="F29" s="58">
        <v>10</v>
      </c>
      <c r="G29" s="59" t="str">
        <f t="shared" si="0"/>
        <v>-</v>
      </c>
      <c r="H29" s="60" t="s">
        <v>28</v>
      </c>
      <c r="I29" s="61" t="str">
        <f t="shared" si="3"/>
        <v>-</v>
      </c>
    </row>
    <row r="30" spans="1:9" ht="39.75" thickTop="1" thickBot="1" x14ac:dyDescent="0.25">
      <c r="A30" s="57">
        <f t="shared" si="4"/>
        <v>24</v>
      </c>
      <c r="B30" s="63" t="s">
        <v>12</v>
      </c>
      <c r="C30" s="66" t="s">
        <v>84</v>
      </c>
      <c r="D30" s="65" t="s">
        <v>33</v>
      </c>
      <c r="E30" s="80"/>
      <c r="F30" s="58">
        <v>10</v>
      </c>
      <c r="G30" s="59" t="str">
        <f t="shared" si="0"/>
        <v>-</v>
      </c>
      <c r="H30" s="60" t="s">
        <v>28</v>
      </c>
      <c r="I30" s="61" t="str">
        <f t="shared" si="3"/>
        <v>-</v>
      </c>
    </row>
    <row r="31" spans="1:9" ht="27" thickTop="1" thickBot="1" x14ac:dyDescent="0.25">
      <c r="A31" s="57">
        <f t="shared" si="4"/>
        <v>25</v>
      </c>
      <c r="B31" s="63" t="s">
        <v>12</v>
      </c>
      <c r="C31" s="66" t="s">
        <v>43</v>
      </c>
      <c r="D31" s="65" t="s">
        <v>33</v>
      </c>
      <c r="E31" s="80"/>
      <c r="F31" s="58">
        <v>10</v>
      </c>
      <c r="G31" s="59" t="str">
        <f t="shared" si="0"/>
        <v>-</v>
      </c>
      <c r="H31" s="60" t="s">
        <v>28</v>
      </c>
      <c r="I31" s="61" t="str">
        <f t="shared" si="3"/>
        <v>-</v>
      </c>
    </row>
    <row r="32" spans="1:9" ht="27" thickTop="1" thickBot="1" x14ac:dyDescent="0.25">
      <c r="A32" s="57">
        <f t="shared" si="4"/>
        <v>26</v>
      </c>
      <c r="B32" s="63" t="s">
        <v>12</v>
      </c>
      <c r="C32" s="66" t="s">
        <v>85</v>
      </c>
      <c r="D32" s="65" t="s">
        <v>33</v>
      </c>
      <c r="E32" s="80"/>
      <c r="F32" s="58">
        <v>10</v>
      </c>
      <c r="G32" s="59" t="str">
        <f t="shared" si="0"/>
        <v>-</v>
      </c>
      <c r="H32" s="60" t="s">
        <v>28</v>
      </c>
      <c r="I32" s="61" t="str">
        <f t="shared" si="3"/>
        <v>-</v>
      </c>
    </row>
    <row r="33" spans="1:9" ht="27" thickTop="1" thickBot="1" x14ac:dyDescent="0.25">
      <c r="A33" s="57">
        <f t="shared" si="4"/>
        <v>27</v>
      </c>
      <c r="B33" s="63" t="s">
        <v>12</v>
      </c>
      <c r="C33" s="66" t="s">
        <v>47</v>
      </c>
      <c r="D33" s="65" t="s">
        <v>33</v>
      </c>
      <c r="E33" s="80"/>
      <c r="F33" s="58">
        <v>10</v>
      </c>
      <c r="G33" s="59" t="str">
        <f t="shared" si="0"/>
        <v>-</v>
      </c>
      <c r="H33" s="60" t="s">
        <v>28</v>
      </c>
      <c r="I33" s="61" t="str">
        <f t="shared" si="3"/>
        <v>-</v>
      </c>
    </row>
    <row r="34" spans="1:9" ht="27" thickTop="1" thickBot="1" x14ac:dyDescent="0.25">
      <c r="A34" s="57">
        <f t="shared" si="4"/>
        <v>28</v>
      </c>
      <c r="B34" s="64" t="s">
        <v>12</v>
      </c>
      <c r="C34" s="66" t="s">
        <v>48</v>
      </c>
      <c r="D34" s="65" t="s">
        <v>33</v>
      </c>
      <c r="E34" s="80"/>
      <c r="F34" s="58">
        <v>10</v>
      </c>
      <c r="G34" s="59" t="str">
        <f t="shared" si="0"/>
        <v>-</v>
      </c>
      <c r="H34" s="60" t="s">
        <v>28</v>
      </c>
      <c r="I34" s="61" t="str">
        <f t="shared" si="3"/>
        <v>-</v>
      </c>
    </row>
    <row r="35" spans="1:9" ht="28.5" customHeight="1" thickTop="1" thickBot="1" x14ac:dyDescent="0.25">
      <c r="A35" s="57">
        <f t="shared" si="4"/>
        <v>29</v>
      </c>
      <c r="B35" s="63" t="s">
        <v>12</v>
      </c>
      <c r="C35" s="66" t="s">
        <v>49</v>
      </c>
      <c r="D35" s="65" t="s">
        <v>33</v>
      </c>
      <c r="E35" s="80"/>
      <c r="F35" s="58">
        <v>10</v>
      </c>
      <c r="G35" s="59" t="str">
        <f t="shared" si="0"/>
        <v>-</v>
      </c>
      <c r="H35" s="60" t="s">
        <v>28</v>
      </c>
      <c r="I35" s="61" t="str">
        <f t="shared" si="3"/>
        <v>-</v>
      </c>
    </row>
    <row r="36" spans="1:9" ht="27" thickTop="1" thickBot="1" x14ac:dyDescent="0.25">
      <c r="A36" s="57">
        <f t="shared" si="4"/>
        <v>30</v>
      </c>
      <c r="B36" s="63" t="s">
        <v>12</v>
      </c>
      <c r="C36" s="66" t="s">
        <v>50</v>
      </c>
      <c r="D36" s="65" t="s">
        <v>33</v>
      </c>
      <c r="E36" s="80"/>
      <c r="F36" s="58">
        <v>10</v>
      </c>
      <c r="G36" s="59" t="str">
        <f t="shared" si="0"/>
        <v>-</v>
      </c>
      <c r="H36" s="60" t="s">
        <v>28</v>
      </c>
      <c r="I36" s="61" t="str">
        <f t="shared" si="3"/>
        <v>-</v>
      </c>
    </row>
    <row r="37" spans="1:9" ht="27" thickTop="1" thickBot="1" x14ac:dyDescent="0.25">
      <c r="A37" s="57">
        <f t="shared" si="4"/>
        <v>31</v>
      </c>
      <c r="B37" s="63" t="s">
        <v>12</v>
      </c>
      <c r="C37" s="66" t="s">
        <v>52</v>
      </c>
      <c r="D37" s="65" t="s">
        <v>33</v>
      </c>
      <c r="E37" s="80"/>
      <c r="F37" s="58">
        <v>10</v>
      </c>
      <c r="G37" s="59" t="str">
        <f t="shared" si="0"/>
        <v>-</v>
      </c>
      <c r="H37" s="60" t="s">
        <v>28</v>
      </c>
      <c r="I37" s="61" t="str">
        <f t="shared" si="3"/>
        <v>-</v>
      </c>
    </row>
    <row r="38" spans="1:9" ht="33.75" customHeight="1" thickTop="1" thickBot="1" x14ac:dyDescent="0.25">
      <c r="A38" s="57">
        <f t="shared" si="4"/>
        <v>32</v>
      </c>
      <c r="B38" s="63" t="s">
        <v>12</v>
      </c>
      <c r="C38" s="66" t="s">
        <v>53</v>
      </c>
      <c r="D38" s="65" t="s">
        <v>33</v>
      </c>
      <c r="E38" s="80"/>
      <c r="F38" s="58">
        <v>10</v>
      </c>
      <c r="G38" s="59" t="str">
        <f t="shared" si="0"/>
        <v>-</v>
      </c>
      <c r="H38" s="60" t="s">
        <v>28</v>
      </c>
      <c r="I38" s="61" t="str">
        <f t="shared" si="3"/>
        <v>-</v>
      </c>
    </row>
    <row r="39" spans="1:9" ht="69.75" customHeight="1" thickTop="1" thickBot="1" x14ac:dyDescent="0.25">
      <c r="A39" s="57">
        <f t="shared" si="4"/>
        <v>33</v>
      </c>
      <c r="B39" s="63" t="s">
        <v>12</v>
      </c>
      <c r="C39" s="66" t="s">
        <v>126</v>
      </c>
      <c r="D39" s="65" t="s">
        <v>33</v>
      </c>
      <c r="E39" s="80"/>
      <c r="F39" s="58">
        <v>10</v>
      </c>
      <c r="G39" s="59" t="str">
        <f t="shared" si="0"/>
        <v>-</v>
      </c>
      <c r="H39" s="60" t="s">
        <v>28</v>
      </c>
      <c r="I39" s="61" t="str">
        <f t="shared" si="3"/>
        <v>-</v>
      </c>
    </row>
    <row r="40" spans="1:9" ht="52.5" thickTop="1" thickBot="1" x14ac:dyDescent="0.25">
      <c r="A40" s="57">
        <f t="shared" si="4"/>
        <v>34</v>
      </c>
      <c r="B40" s="63" t="s">
        <v>12</v>
      </c>
      <c r="C40" s="66" t="s">
        <v>86</v>
      </c>
      <c r="D40" s="65" t="s">
        <v>33</v>
      </c>
      <c r="E40" s="80"/>
      <c r="F40" s="58">
        <v>10</v>
      </c>
      <c r="G40" s="59" t="str">
        <f t="shared" si="0"/>
        <v>-</v>
      </c>
      <c r="H40" s="60" t="s">
        <v>28</v>
      </c>
      <c r="I40" s="61" t="str">
        <f t="shared" si="3"/>
        <v>-</v>
      </c>
    </row>
    <row r="41" spans="1:9" ht="27" thickTop="1" thickBot="1" x14ac:dyDescent="0.25">
      <c r="A41" s="57">
        <f t="shared" si="4"/>
        <v>35</v>
      </c>
      <c r="B41" s="63" t="s">
        <v>12</v>
      </c>
      <c r="C41" s="66" t="s">
        <v>55</v>
      </c>
      <c r="D41" s="65" t="s">
        <v>33</v>
      </c>
      <c r="E41" s="80"/>
      <c r="F41" s="58">
        <v>10</v>
      </c>
      <c r="G41" s="59" t="str">
        <f t="shared" si="0"/>
        <v>-</v>
      </c>
      <c r="H41" s="60" t="s">
        <v>28</v>
      </c>
      <c r="I41" s="61" t="str">
        <f t="shared" si="3"/>
        <v>-</v>
      </c>
    </row>
    <row r="42" spans="1:9" ht="14.25" thickTop="1" thickBot="1" x14ac:dyDescent="0.25">
      <c r="A42" s="57">
        <f t="shared" si="4"/>
        <v>36</v>
      </c>
      <c r="B42" s="63" t="s">
        <v>12</v>
      </c>
      <c r="C42" s="66" t="s">
        <v>56</v>
      </c>
      <c r="D42" s="65" t="s">
        <v>33</v>
      </c>
      <c r="E42" s="80"/>
      <c r="F42" s="58">
        <v>10</v>
      </c>
      <c r="G42" s="59" t="str">
        <f t="shared" si="0"/>
        <v>-</v>
      </c>
      <c r="H42" s="60" t="s">
        <v>28</v>
      </c>
      <c r="I42" s="61" t="str">
        <f t="shared" si="3"/>
        <v>-</v>
      </c>
    </row>
    <row r="43" spans="1:9" ht="27" thickTop="1" thickBot="1" x14ac:dyDescent="0.25">
      <c r="A43" s="57">
        <f>+A42+1</f>
        <v>37</v>
      </c>
      <c r="B43" s="63" t="s">
        <v>12</v>
      </c>
      <c r="C43" s="66" t="s">
        <v>60</v>
      </c>
      <c r="D43" s="65" t="s">
        <v>33</v>
      </c>
      <c r="E43" s="80"/>
      <c r="F43" s="58">
        <v>10</v>
      </c>
      <c r="G43" s="59" t="str">
        <f t="shared" si="0"/>
        <v>-</v>
      </c>
      <c r="H43" s="60" t="s">
        <v>28</v>
      </c>
      <c r="I43" s="61" t="str">
        <f t="shared" si="3"/>
        <v>-</v>
      </c>
    </row>
    <row r="44" spans="1:9" ht="27" thickTop="1" thickBot="1" x14ac:dyDescent="0.25">
      <c r="A44" s="57">
        <f>+A43+1</f>
        <v>38</v>
      </c>
      <c r="B44" s="63" t="s">
        <v>12</v>
      </c>
      <c r="C44" s="66" t="s">
        <v>105</v>
      </c>
      <c r="D44" s="65" t="s">
        <v>33</v>
      </c>
      <c r="E44" s="80"/>
      <c r="F44" s="58">
        <v>10</v>
      </c>
      <c r="G44" s="59" t="str">
        <f t="shared" si="0"/>
        <v>-</v>
      </c>
      <c r="H44" s="60" t="s">
        <v>28</v>
      </c>
      <c r="I44" s="61" t="str">
        <f t="shared" si="3"/>
        <v>-</v>
      </c>
    </row>
    <row r="45" spans="1:9" ht="27" thickTop="1" thickBot="1" x14ac:dyDescent="0.25">
      <c r="A45" s="57">
        <f t="shared" si="4"/>
        <v>39</v>
      </c>
      <c r="B45" s="63" t="s">
        <v>12</v>
      </c>
      <c r="C45" s="66" t="s">
        <v>125</v>
      </c>
      <c r="D45" s="65" t="s">
        <v>33</v>
      </c>
      <c r="E45" s="80"/>
      <c r="F45" s="58">
        <v>10</v>
      </c>
      <c r="G45" s="59" t="str">
        <f t="shared" si="0"/>
        <v>-</v>
      </c>
      <c r="H45" s="60" t="s">
        <v>28</v>
      </c>
      <c r="I45" s="61" t="str">
        <f t="shared" si="3"/>
        <v>-</v>
      </c>
    </row>
    <row r="46" spans="1:9" ht="27" thickTop="1" thickBot="1" x14ac:dyDescent="0.25">
      <c r="A46" s="57">
        <f t="shared" si="4"/>
        <v>40</v>
      </c>
      <c r="B46" s="63" t="s">
        <v>12</v>
      </c>
      <c r="C46" s="66" t="s">
        <v>69</v>
      </c>
      <c r="D46" s="65" t="s">
        <v>33</v>
      </c>
      <c r="E46" s="80"/>
      <c r="F46" s="58">
        <v>10</v>
      </c>
      <c r="G46" s="59" t="str">
        <f t="shared" si="0"/>
        <v>-</v>
      </c>
      <c r="H46" s="60" t="s">
        <v>28</v>
      </c>
      <c r="I46" s="61" t="str">
        <f t="shared" si="3"/>
        <v>-</v>
      </c>
    </row>
    <row r="47" spans="1:9" ht="39.75" thickTop="1" thickBot="1" x14ac:dyDescent="0.25">
      <c r="A47" s="57">
        <f t="shared" si="4"/>
        <v>41</v>
      </c>
      <c r="B47" s="63" t="s">
        <v>2</v>
      </c>
      <c r="C47" s="66" t="s">
        <v>87</v>
      </c>
      <c r="D47" s="65" t="s">
        <v>33</v>
      </c>
      <c r="E47" s="80"/>
      <c r="F47" s="58">
        <v>10</v>
      </c>
      <c r="G47" s="59" t="str">
        <f t="shared" si="0"/>
        <v>-</v>
      </c>
      <c r="H47" s="60" t="s">
        <v>28</v>
      </c>
      <c r="I47" s="61" t="str">
        <f t="shared" si="3"/>
        <v>-</v>
      </c>
    </row>
    <row r="48" spans="1:9" ht="27" thickTop="1" thickBot="1" x14ac:dyDescent="0.25">
      <c r="A48" s="57">
        <f t="shared" si="4"/>
        <v>42</v>
      </c>
      <c r="B48" s="63" t="s">
        <v>12</v>
      </c>
      <c r="C48" s="66" t="s">
        <v>88</v>
      </c>
      <c r="D48" s="65" t="s">
        <v>33</v>
      </c>
      <c r="E48" s="80"/>
      <c r="F48" s="58">
        <v>10</v>
      </c>
      <c r="G48" s="59" t="str">
        <f t="shared" si="0"/>
        <v>-</v>
      </c>
      <c r="H48" s="60" t="s">
        <v>28</v>
      </c>
      <c r="I48" s="61" t="str">
        <f t="shared" si="3"/>
        <v>-</v>
      </c>
    </row>
    <row r="49" spans="1:9" ht="27" thickTop="1" thickBot="1" x14ac:dyDescent="0.25">
      <c r="A49" s="57">
        <f t="shared" si="4"/>
        <v>43</v>
      </c>
      <c r="B49" s="63" t="s">
        <v>12</v>
      </c>
      <c r="C49" s="66" t="s">
        <v>101</v>
      </c>
      <c r="D49" s="65" t="s">
        <v>33</v>
      </c>
      <c r="E49" s="80"/>
      <c r="F49" s="58">
        <v>10</v>
      </c>
      <c r="G49" s="59" t="str">
        <f t="shared" si="0"/>
        <v>-</v>
      </c>
      <c r="H49" s="60" t="s">
        <v>28</v>
      </c>
      <c r="I49" s="61" t="str">
        <f t="shared" si="3"/>
        <v>-</v>
      </c>
    </row>
    <row r="50" spans="1:9" ht="27" thickTop="1" thickBot="1" x14ac:dyDescent="0.25">
      <c r="A50" s="57">
        <f t="shared" si="4"/>
        <v>44</v>
      </c>
      <c r="B50" s="64" t="s">
        <v>12</v>
      </c>
      <c r="C50" s="66" t="s">
        <v>89</v>
      </c>
      <c r="D50" s="65" t="s">
        <v>33</v>
      </c>
      <c r="E50" s="80"/>
      <c r="F50" s="58">
        <v>10</v>
      </c>
      <c r="G50" s="59" t="str">
        <f t="shared" si="0"/>
        <v>-</v>
      </c>
      <c r="H50" s="60" t="s">
        <v>28</v>
      </c>
      <c r="I50" s="61" t="str">
        <f t="shared" si="3"/>
        <v>-</v>
      </c>
    </row>
    <row r="51" spans="1:9" ht="14.25" thickTop="1" thickBot="1" x14ac:dyDescent="0.25">
      <c r="A51" s="57">
        <f t="shared" si="4"/>
        <v>45</v>
      </c>
      <c r="B51" s="63" t="s">
        <v>12</v>
      </c>
      <c r="C51" s="66" t="s">
        <v>90</v>
      </c>
      <c r="D51" s="65" t="s">
        <v>33</v>
      </c>
      <c r="E51" s="80"/>
      <c r="F51" s="58">
        <v>10</v>
      </c>
      <c r="G51" s="59" t="str">
        <f t="shared" si="0"/>
        <v>-</v>
      </c>
      <c r="H51" s="60" t="s">
        <v>28</v>
      </c>
      <c r="I51" s="61" t="str">
        <f t="shared" si="3"/>
        <v>-</v>
      </c>
    </row>
    <row r="52" spans="1:9" ht="14.25" thickTop="1" thickBot="1" x14ac:dyDescent="0.25">
      <c r="A52" s="57">
        <f t="shared" si="4"/>
        <v>46</v>
      </c>
      <c r="B52" s="63" t="s">
        <v>2</v>
      </c>
      <c r="C52" s="66" t="s">
        <v>91</v>
      </c>
      <c r="D52" s="65" t="s">
        <v>33</v>
      </c>
      <c r="E52" s="80"/>
      <c r="F52" s="58">
        <v>10</v>
      </c>
      <c r="G52" s="59" t="str">
        <f t="shared" si="0"/>
        <v>-</v>
      </c>
      <c r="H52" s="60" t="s">
        <v>28</v>
      </c>
      <c r="I52" s="61" t="str">
        <f t="shared" si="3"/>
        <v>-</v>
      </c>
    </row>
    <row r="53" spans="1:9" ht="14.25" thickTop="1" thickBot="1" x14ac:dyDescent="0.25">
      <c r="A53" s="53"/>
      <c r="B53" s="54"/>
      <c r="C53" s="46" t="s">
        <v>94</v>
      </c>
      <c r="D53" s="81"/>
      <c r="E53" s="82"/>
      <c r="F53" s="52"/>
      <c r="G53" s="55"/>
      <c r="H53" s="56"/>
      <c r="I53" s="55"/>
    </row>
    <row r="54" spans="1:9" ht="39.75" thickTop="1" thickBot="1" x14ac:dyDescent="0.25">
      <c r="A54" s="57">
        <f>+A52+1</f>
        <v>47</v>
      </c>
      <c r="B54" s="63" t="s">
        <v>12</v>
      </c>
      <c r="C54" s="66" t="s">
        <v>42</v>
      </c>
      <c r="D54" s="65" t="s">
        <v>33</v>
      </c>
      <c r="E54" s="80"/>
      <c r="F54" s="58">
        <v>10</v>
      </c>
      <c r="G54" s="59" t="str">
        <f t="shared" si="0"/>
        <v>-</v>
      </c>
      <c r="H54" s="60" t="s">
        <v>28</v>
      </c>
      <c r="I54" s="61" t="str">
        <f t="shared" si="3"/>
        <v>-</v>
      </c>
    </row>
    <row r="55" spans="1:9" ht="78" thickTop="1" thickBot="1" x14ac:dyDescent="0.25">
      <c r="A55" s="57">
        <f t="shared" si="2"/>
        <v>48</v>
      </c>
      <c r="B55" s="63" t="s">
        <v>12</v>
      </c>
      <c r="C55" s="69" t="s">
        <v>40</v>
      </c>
      <c r="D55" s="65" t="s">
        <v>33</v>
      </c>
      <c r="E55" s="80"/>
      <c r="F55" s="58">
        <v>10</v>
      </c>
      <c r="G55" s="59" t="str">
        <f t="shared" si="0"/>
        <v>-</v>
      </c>
      <c r="H55" s="60" t="s">
        <v>28</v>
      </c>
      <c r="I55" s="61" t="str">
        <f t="shared" si="3"/>
        <v>-</v>
      </c>
    </row>
    <row r="56" spans="1:9" ht="78" customHeight="1" thickTop="1" thickBot="1" x14ac:dyDescent="0.25">
      <c r="A56" s="57">
        <f>+A55+1</f>
        <v>49</v>
      </c>
      <c r="B56" s="63" t="s">
        <v>2</v>
      </c>
      <c r="C56" s="71" t="s">
        <v>104</v>
      </c>
      <c r="D56" s="65" t="s">
        <v>33</v>
      </c>
      <c r="E56" s="80"/>
      <c r="F56" s="58">
        <v>20</v>
      </c>
      <c r="G56" s="59" t="str">
        <f t="shared" si="0"/>
        <v>-</v>
      </c>
      <c r="H56" s="60" t="s">
        <v>28</v>
      </c>
      <c r="I56" s="61" t="str">
        <f t="shared" si="3"/>
        <v>-</v>
      </c>
    </row>
    <row r="57" spans="1:9" ht="69.75" customHeight="1" thickTop="1" thickBot="1" x14ac:dyDescent="0.25">
      <c r="A57" s="57">
        <f>+A56+1</f>
        <v>50</v>
      </c>
      <c r="B57" s="63" t="s">
        <v>12</v>
      </c>
      <c r="C57" s="70" t="s">
        <v>38</v>
      </c>
      <c r="D57" s="65" t="s">
        <v>33</v>
      </c>
      <c r="E57" s="80"/>
      <c r="F57" s="58">
        <v>10</v>
      </c>
      <c r="G57" s="59" t="str">
        <f t="shared" si="0"/>
        <v>-</v>
      </c>
      <c r="H57" s="60" t="s">
        <v>28</v>
      </c>
      <c r="I57" s="61" t="str">
        <f t="shared" si="3"/>
        <v>-</v>
      </c>
    </row>
    <row r="58" spans="1:9" ht="48" customHeight="1" thickTop="1" thickBot="1" x14ac:dyDescent="0.25">
      <c r="A58" s="57">
        <f t="shared" si="2"/>
        <v>51</v>
      </c>
      <c r="B58" s="63" t="s">
        <v>12</v>
      </c>
      <c r="C58" s="75" t="s">
        <v>106</v>
      </c>
      <c r="D58" s="72" t="s">
        <v>33</v>
      </c>
      <c r="E58" s="80"/>
      <c r="F58" s="58">
        <v>10</v>
      </c>
      <c r="G58" s="59" t="str">
        <f t="shared" si="0"/>
        <v>-</v>
      </c>
      <c r="H58" s="60" t="s">
        <v>28</v>
      </c>
      <c r="I58" s="61" t="str">
        <f t="shared" si="3"/>
        <v>-</v>
      </c>
    </row>
    <row r="59" spans="1:9" ht="22.5" customHeight="1" thickTop="1" thickBot="1" x14ac:dyDescent="0.25">
      <c r="A59" s="57">
        <f t="shared" si="2"/>
        <v>52</v>
      </c>
      <c r="B59" s="63" t="s">
        <v>12</v>
      </c>
      <c r="C59" s="66" t="s">
        <v>41</v>
      </c>
      <c r="D59" s="65" t="s">
        <v>33</v>
      </c>
      <c r="E59" s="80"/>
      <c r="F59" s="58">
        <v>10</v>
      </c>
      <c r="G59" s="59" t="str">
        <f t="shared" si="0"/>
        <v>-</v>
      </c>
      <c r="H59" s="60" t="s">
        <v>28</v>
      </c>
      <c r="I59" s="61" t="str">
        <f t="shared" si="3"/>
        <v>-</v>
      </c>
    </row>
    <row r="60" spans="1:9" ht="65.25" thickTop="1" thickBot="1" x14ac:dyDescent="0.25">
      <c r="A60" s="57">
        <f t="shared" si="2"/>
        <v>53</v>
      </c>
      <c r="B60" s="63" t="s">
        <v>12</v>
      </c>
      <c r="C60" s="66" t="s">
        <v>102</v>
      </c>
      <c r="D60" s="65" t="s">
        <v>33</v>
      </c>
      <c r="E60" s="80"/>
      <c r="F60" s="58">
        <v>10</v>
      </c>
      <c r="G60" s="59" t="str">
        <f t="shared" si="0"/>
        <v>-</v>
      </c>
      <c r="H60" s="60" t="s">
        <v>28</v>
      </c>
      <c r="I60" s="61" t="str">
        <f t="shared" si="3"/>
        <v>-</v>
      </c>
    </row>
    <row r="61" spans="1:9" ht="49.5" customHeight="1" thickTop="1" thickBot="1" x14ac:dyDescent="0.25">
      <c r="A61" s="57">
        <f>+A60+1</f>
        <v>54</v>
      </c>
      <c r="B61" s="63" t="s">
        <v>12</v>
      </c>
      <c r="C61" s="66" t="s">
        <v>103</v>
      </c>
      <c r="D61" s="65" t="s">
        <v>33</v>
      </c>
      <c r="E61" s="80"/>
      <c r="F61" s="58">
        <v>10</v>
      </c>
      <c r="G61" s="59" t="str">
        <f t="shared" si="0"/>
        <v>-</v>
      </c>
      <c r="H61" s="60" t="s">
        <v>28</v>
      </c>
      <c r="I61" s="61" t="str">
        <f t="shared" si="3"/>
        <v>-</v>
      </c>
    </row>
    <row r="62" spans="1:9" ht="26.25" customHeight="1" thickTop="1" thickBot="1" x14ac:dyDescent="0.25">
      <c r="A62" s="57">
        <f>+A61+1</f>
        <v>55</v>
      </c>
      <c r="B62" s="63" t="s">
        <v>12</v>
      </c>
      <c r="C62" s="66" t="s">
        <v>51</v>
      </c>
      <c r="D62" s="65" t="s">
        <v>33</v>
      </c>
      <c r="E62" s="80"/>
      <c r="F62" s="58">
        <v>10</v>
      </c>
      <c r="G62" s="59" t="str">
        <f t="shared" si="0"/>
        <v>-</v>
      </c>
      <c r="H62" s="60" t="s">
        <v>28</v>
      </c>
      <c r="I62" s="61" t="str">
        <f t="shared" si="3"/>
        <v>-</v>
      </c>
    </row>
    <row r="63" spans="1:9" ht="33" customHeight="1" thickTop="1" thickBot="1" x14ac:dyDescent="0.25">
      <c r="A63" s="57">
        <f t="shared" si="2"/>
        <v>56</v>
      </c>
      <c r="B63" s="63" t="s">
        <v>12</v>
      </c>
      <c r="C63" s="66" t="s">
        <v>67</v>
      </c>
      <c r="D63" s="65" t="s">
        <v>33</v>
      </c>
      <c r="E63" s="80"/>
      <c r="F63" s="58">
        <v>10</v>
      </c>
      <c r="G63" s="59" t="str">
        <f t="shared" si="0"/>
        <v>-</v>
      </c>
      <c r="H63" s="60" t="s">
        <v>28</v>
      </c>
      <c r="I63" s="61" t="str">
        <f t="shared" si="3"/>
        <v>-</v>
      </c>
    </row>
    <row r="64" spans="1:9" ht="27.75" customHeight="1" thickTop="1" thickBot="1" x14ac:dyDescent="0.25">
      <c r="A64" s="57">
        <f t="shared" si="2"/>
        <v>57</v>
      </c>
      <c r="B64" s="63" t="s">
        <v>12</v>
      </c>
      <c r="C64" s="66" t="s">
        <v>68</v>
      </c>
      <c r="D64" s="65" t="s">
        <v>33</v>
      </c>
      <c r="E64" s="80"/>
      <c r="F64" s="58">
        <v>10</v>
      </c>
      <c r="G64" s="59" t="str">
        <f t="shared" si="0"/>
        <v>-</v>
      </c>
      <c r="H64" s="60" t="s">
        <v>28</v>
      </c>
      <c r="I64" s="61" t="str">
        <f t="shared" si="3"/>
        <v>-</v>
      </c>
    </row>
    <row r="65" spans="1:9" ht="32.25" customHeight="1" thickTop="1" thickBot="1" x14ac:dyDescent="0.25">
      <c r="A65" s="57">
        <f t="shared" si="2"/>
        <v>58</v>
      </c>
      <c r="B65" s="63" t="s">
        <v>12</v>
      </c>
      <c r="C65" s="66" t="s">
        <v>92</v>
      </c>
      <c r="D65" s="65" t="s">
        <v>33</v>
      </c>
      <c r="E65" s="80"/>
      <c r="F65" s="58">
        <v>10</v>
      </c>
      <c r="G65" s="59" t="str">
        <f t="shared" si="0"/>
        <v>-</v>
      </c>
      <c r="H65" s="60" t="s">
        <v>28</v>
      </c>
      <c r="I65" s="61" t="str">
        <f t="shared" si="3"/>
        <v>-</v>
      </c>
    </row>
    <row r="66" spans="1:9" ht="27" thickTop="1" thickBot="1" x14ac:dyDescent="0.25">
      <c r="A66" s="57">
        <f t="shared" si="2"/>
        <v>59</v>
      </c>
      <c r="B66" s="63" t="s">
        <v>12</v>
      </c>
      <c r="C66" s="66" t="s">
        <v>95</v>
      </c>
      <c r="D66" s="65" t="s">
        <v>33</v>
      </c>
      <c r="E66" s="80"/>
      <c r="F66" s="58">
        <v>10</v>
      </c>
      <c r="G66" s="59" t="str">
        <f t="shared" si="0"/>
        <v>-</v>
      </c>
      <c r="H66" s="60" t="s">
        <v>28</v>
      </c>
      <c r="I66" s="61" t="str">
        <f t="shared" si="3"/>
        <v>-</v>
      </c>
    </row>
    <row r="67" spans="1:9" ht="14.25" thickTop="1" thickBot="1" x14ac:dyDescent="0.25">
      <c r="A67" s="57">
        <f t="shared" si="2"/>
        <v>60</v>
      </c>
      <c r="B67" s="63" t="s">
        <v>12</v>
      </c>
      <c r="C67" s="66" t="s">
        <v>96</v>
      </c>
      <c r="D67" s="65" t="s">
        <v>33</v>
      </c>
      <c r="E67" s="80"/>
      <c r="F67" s="58">
        <v>10</v>
      </c>
      <c r="G67" s="59" t="str">
        <f t="shared" si="0"/>
        <v>-</v>
      </c>
      <c r="H67" s="60" t="s">
        <v>28</v>
      </c>
      <c r="I67" s="61" t="str">
        <f t="shared" si="3"/>
        <v>-</v>
      </c>
    </row>
    <row r="68" spans="1:9" ht="27" thickTop="1" thickBot="1" x14ac:dyDescent="0.25">
      <c r="A68" s="57">
        <f t="shared" si="2"/>
        <v>61</v>
      </c>
      <c r="B68" s="63" t="s">
        <v>12</v>
      </c>
      <c r="C68" s="66" t="s">
        <v>97</v>
      </c>
      <c r="D68" s="65" t="s">
        <v>33</v>
      </c>
      <c r="E68" s="80"/>
      <c r="F68" s="58">
        <v>10</v>
      </c>
      <c r="G68" s="59" t="str">
        <f t="shared" si="0"/>
        <v>-</v>
      </c>
      <c r="H68" s="60" t="s">
        <v>28</v>
      </c>
      <c r="I68" s="61" t="str">
        <f t="shared" si="3"/>
        <v>-</v>
      </c>
    </row>
    <row r="69" spans="1:9" ht="14.25" thickTop="1" thickBot="1" x14ac:dyDescent="0.25">
      <c r="A69" s="53"/>
      <c r="B69" s="67"/>
      <c r="C69" s="68" t="s">
        <v>98</v>
      </c>
      <c r="D69" s="83"/>
      <c r="E69" s="82"/>
      <c r="F69" s="52"/>
      <c r="G69" s="55"/>
      <c r="H69" s="56"/>
      <c r="I69" s="55"/>
    </row>
    <row r="70" spans="1:9" ht="27" thickTop="1" thickBot="1" x14ac:dyDescent="0.25">
      <c r="A70" s="57">
        <f>+A68+1</f>
        <v>62</v>
      </c>
      <c r="B70" s="63" t="s">
        <v>12</v>
      </c>
      <c r="C70" s="66" t="s">
        <v>45</v>
      </c>
      <c r="D70" s="65" t="s">
        <v>33</v>
      </c>
      <c r="E70" s="80"/>
      <c r="F70" s="58">
        <v>10</v>
      </c>
      <c r="G70" s="59" t="str">
        <f t="shared" si="0"/>
        <v>-</v>
      </c>
      <c r="H70" s="60" t="s">
        <v>28</v>
      </c>
      <c r="I70" s="61" t="str">
        <f t="shared" si="3"/>
        <v>-</v>
      </c>
    </row>
    <row r="71" spans="1:9" ht="27" thickTop="1" thickBot="1" x14ac:dyDescent="0.25">
      <c r="A71" s="57">
        <f t="shared" ref="A71:A73" si="5">+A70+1</f>
        <v>63</v>
      </c>
      <c r="B71" s="63" t="s">
        <v>12</v>
      </c>
      <c r="C71" s="66" t="s">
        <v>108</v>
      </c>
      <c r="D71" s="65" t="s">
        <v>33</v>
      </c>
      <c r="E71" s="80"/>
      <c r="F71" s="58">
        <v>10</v>
      </c>
      <c r="G71" s="59" t="str">
        <f t="shared" ref="G71:G73" si="6">IF(D71="SF",10,IF(D71="CF",5,IF(D71="CST",2,IF(D71="NA",0,IF(D71=" ","-")))))</f>
        <v>-</v>
      </c>
      <c r="H71" s="60" t="s">
        <v>28</v>
      </c>
      <c r="I71" s="61" t="str">
        <f t="shared" si="3"/>
        <v>-</v>
      </c>
    </row>
    <row r="72" spans="1:9" ht="27" thickTop="1" thickBot="1" x14ac:dyDescent="0.25">
      <c r="A72" s="57">
        <f t="shared" si="5"/>
        <v>64</v>
      </c>
      <c r="B72" s="63" t="s">
        <v>12</v>
      </c>
      <c r="C72" s="66" t="s">
        <v>44</v>
      </c>
      <c r="D72" s="65" t="s">
        <v>33</v>
      </c>
      <c r="E72" s="80"/>
      <c r="F72" s="58">
        <v>10</v>
      </c>
      <c r="G72" s="59" t="str">
        <f t="shared" si="6"/>
        <v>-</v>
      </c>
      <c r="H72" s="60" t="s">
        <v>28</v>
      </c>
      <c r="I72" s="61" t="str">
        <f t="shared" si="3"/>
        <v>-</v>
      </c>
    </row>
    <row r="73" spans="1:9" ht="21.75" customHeight="1" thickTop="1" thickBot="1" x14ac:dyDescent="0.25">
      <c r="A73" s="57">
        <f t="shared" si="5"/>
        <v>65</v>
      </c>
      <c r="B73" s="63" t="s">
        <v>12</v>
      </c>
      <c r="C73" s="66" t="s">
        <v>46</v>
      </c>
      <c r="D73" s="65" t="s">
        <v>33</v>
      </c>
      <c r="E73" s="80"/>
      <c r="F73" s="58">
        <v>10</v>
      </c>
      <c r="G73" s="59" t="str">
        <f t="shared" si="6"/>
        <v>-</v>
      </c>
      <c r="H73" s="60" t="s">
        <v>28</v>
      </c>
      <c r="I73" s="61" t="str">
        <f t="shared" si="3"/>
        <v>-</v>
      </c>
    </row>
    <row r="74" spans="1:9" ht="28.5" hidden="1" customHeight="1" thickTop="1" thickBot="1" x14ac:dyDescent="0.25">
      <c r="B74" s="104"/>
      <c r="C74" s="105" t="s">
        <v>118</v>
      </c>
      <c r="D74" s="106"/>
      <c r="E74" s="107"/>
      <c r="F74" s="108">
        <f>SUM(F6:F73)</f>
        <v>670</v>
      </c>
      <c r="G74" s="108">
        <f>SUM(G6:G73)</f>
        <v>0</v>
      </c>
      <c r="H74" s="109">
        <f t="shared" ref="H74:I74" si="7">SUM(H6:H73)</f>
        <v>0</v>
      </c>
      <c r="I74" s="109">
        <f t="shared" si="7"/>
        <v>0</v>
      </c>
    </row>
    <row r="75" spans="1:9" ht="13.5" hidden="1" thickTop="1" x14ac:dyDescent="0.2">
      <c r="A75" s="73"/>
      <c r="B75" s="110"/>
      <c r="C75" s="111"/>
      <c r="D75" s="112"/>
      <c r="E75" s="113"/>
      <c r="F75" s="113"/>
      <c r="G75" s="113"/>
      <c r="H75" s="113"/>
      <c r="I75" s="113"/>
    </row>
    <row r="76" spans="1:9" ht="18.75" hidden="1" customHeight="1" thickBot="1" x14ac:dyDescent="0.25">
      <c r="B76" s="104"/>
      <c r="C76" s="114" t="s">
        <v>119</v>
      </c>
      <c r="D76" s="115">
        <f>+I74</f>
        <v>0</v>
      </c>
      <c r="E76" s="116" t="s">
        <v>122</v>
      </c>
      <c r="F76" s="117" t="s">
        <v>123</v>
      </c>
      <c r="G76" s="117"/>
      <c r="H76" s="117"/>
      <c r="I76" s="118">
        <f>+D76/D77*20</f>
        <v>0</v>
      </c>
    </row>
    <row r="77" spans="1:9" ht="13.5" hidden="1" thickTop="1" x14ac:dyDescent="0.2">
      <c r="B77" s="104"/>
      <c r="C77" s="119" t="s">
        <v>120</v>
      </c>
      <c r="D77" s="112">
        <f>+F74*10</f>
        <v>6700</v>
      </c>
      <c r="E77" s="120" t="s">
        <v>121</v>
      </c>
      <c r="F77" s="117"/>
      <c r="G77" s="117"/>
      <c r="H77" s="117"/>
      <c r="I77" s="118"/>
    </row>
    <row r="78" spans="1:9" hidden="1" x14ac:dyDescent="0.2">
      <c r="B78" s="104"/>
      <c r="C78" s="119" t="s">
        <v>127</v>
      </c>
      <c r="D78" s="112"/>
      <c r="E78" s="113"/>
      <c r="F78" s="113"/>
      <c r="G78" s="113"/>
      <c r="H78" s="113"/>
      <c r="I78" s="113"/>
    </row>
    <row r="79" spans="1:9" ht="13.5" thickTop="1" x14ac:dyDescent="0.2"/>
  </sheetData>
  <sheetProtection password="CF57" sheet="1" objects="1" scenarios="1" selectLockedCells="1"/>
  <autoFilter ref="A4:N57"/>
  <mergeCells count="4">
    <mergeCell ref="F3:I3"/>
    <mergeCell ref="A2:E3"/>
    <mergeCell ref="F76:H77"/>
    <mergeCell ref="I76:I77"/>
  </mergeCells>
  <phoneticPr fontId="28" type="noConversion"/>
  <dataValidations count="1">
    <dataValidation type="list" allowBlank="1" showInputMessage="1" showErrorMessage="1" sqref="D27:D52 D70:D73 D54:D68 D6:D25">
      <formula1>$M$6:$M$9</formula1>
    </dataValidation>
  </dataValidations>
  <pageMargins left="0.7" right="0.7" top="0.75" bottom="0.75" header="0.3" footer="0.3"/>
  <pageSetup scale="68" orientation="portrait" r:id="rId1"/>
  <colBreaks count="1" manualBreakCount="1">
    <brk id="13"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A807860682BB44DA0CACA07AA8925C5" ma:contentTypeVersion="1" ma:contentTypeDescription="Create a new document." ma:contentTypeScope="" ma:versionID="0063c313168277ffb3170605e62f9386">
  <xsd:schema xmlns:xsd="http://www.w3.org/2001/XMLSchema" xmlns:xs="http://www.w3.org/2001/XMLSchema" xmlns:p="http://schemas.microsoft.com/office/2006/metadata/properties" xmlns:ns2="e6f17f6f-6603-45c9-befc-de1736cebce0" targetNamespace="http://schemas.microsoft.com/office/2006/metadata/properties" ma:root="true" ma:fieldsID="ea4b96a4b1e58a289801a26584d0580f" ns2:_="">
    <xsd:import namespace="e6f17f6f-6603-45c9-befc-de1736cebc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f17f6f-6603-45c9-befc-de1736cebc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dlc_DocId xmlns="e6f17f6f-6603-45c9-befc-de1736cebce0">CXXUW6SC5NKX-148-20</_dlc_DocId>
    <_dlc_DocIdUrl xmlns="e6f17f6f-6603-45c9-befc-de1736cebce0">
      <Url>http://igsharepoint.cot.tn.gov/TAMS_Project/_layouts/DocIdRedir.aspx?ID=CXXUW6SC5NKX-148-20</Url>
      <Description>CXXUW6SC5NKX-148-20</Description>
    </_dlc_DocIdUrl>
  </documentManagement>
</p:properties>
</file>

<file path=customXml/itemProps1.xml><?xml version="1.0" encoding="utf-8"?>
<ds:datastoreItem xmlns:ds="http://schemas.openxmlformats.org/officeDocument/2006/customXml" ds:itemID="{F841EDC4-9D3F-4527-95E7-93F99954F366}">
  <ds:schemaRefs>
    <ds:schemaRef ds:uri="http://schemas.microsoft.com/sharepoint/events"/>
  </ds:schemaRefs>
</ds:datastoreItem>
</file>

<file path=customXml/itemProps2.xml><?xml version="1.0" encoding="utf-8"?>
<ds:datastoreItem xmlns:ds="http://schemas.openxmlformats.org/officeDocument/2006/customXml" ds:itemID="{3655820A-1E7B-4B84-91B1-F840F87B5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f17f6f-6603-45c9-befc-de1736cebc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C02198-FF1F-4654-9514-AC00B5A326DD}">
  <ds:schemaRefs>
    <ds:schemaRef ds:uri="http://schemas.microsoft.com/sharepoint/v3/contenttype/forms"/>
  </ds:schemaRefs>
</ds:datastoreItem>
</file>

<file path=customXml/itemProps4.xml><?xml version="1.0" encoding="utf-8"?>
<ds:datastoreItem xmlns:ds="http://schemas.openxmlformats.org/officeDocument/2006/customXml" ds:itemID="{F7BD7F52-E8B4-47A5-9F30-83D37501C847}">
  <ds:schemaRefs>
    <ds:schemaRef ds:uri="http://schemas.microsoft.com/office/2006/documentManagement/types"/>
    <ds:schemaRef ds:uri="e6f17f6f-6603-45c9-befc-de1736cebce0"/>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Introduction</vt:lpstr>
      <vt:lpstr>Grantmaking System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TAMS Requirements</dc:title>
  <dc:creator>Windows User</dc:creator>
  <cp:lastModifiedBy>Tamara Byrd</cp:lastModifiedBy>
  <cp:lastPrinted>2015-11-12T20:37:50Z</cp:lastPrinted>
  <dcterms:created xsi:type="dcterms:W3CDTF">2010-11-05T17:33:23Z</dcterms:created>
  <dcterms:modified xsi:type="dcterms:W3CDTF">2015-12-01T20:44:01Z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0x0101005A807860682BB44DA0CACA07AA8925C5</vt:lpwstr>
  </property>
  <property fmtid="{D5CDD505-2E9C-101B-9397-08002B2CF9AE}" pid="3" name="_NewReviewCycle">
    <vt:lpwstr/>
  </property>
  <property fmtid="{D5CDD505-2E9C-101B-9397-08002B2CF9AE}" pid="4" name="_dlc_DocIdItemGuid">
    <vt:lpwstr>aa978121-6943-4770-ad99-5659f689d2d0</vt:lpwstr>
  </property>
</Properties>
</file>